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'BoQ1'!$A$1:$BC$98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<sst xmlns="http://schemas.openxmlformats.org/spreadsheetml/2006/main" count="597" uniqueCount="240">
  <si>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</si>
  <si>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</si>
  <si>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</si>
  <si>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</si>
  <si>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</si>
  <si>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</si>
  <si>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</si>
  <si>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</si>
  <si>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</si>
  <si>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</si>
  <si>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</si>
  <si>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</si>
  <si>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</si>
  <si>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</si>
  <si>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</si>
  <si>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</si>
  <si>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</si>
  <si>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</si>
  <si>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</si>
  <si>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</si>
  <si>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</si>
  <si>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</si>
  <si>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</si>
  <si>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</si>
  <si>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</si>
  <si>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</si>
  <si>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</si>
  <si>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</si>
  <si>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</si>
  <si>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</si>
  <si>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</si>
  <si>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</si>
  <si>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</si>
  <si>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</si>
  <si>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</si>
  <si>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</si>
  <si>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</si>
  <si>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</si>
  <si>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</si>
  <si>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</si>
  <si>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</si>
  <si>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</si>
  <si>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</si>
  <si>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</si>
  <si>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</si>
  <si>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</si>
  <si>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</si>
  <si>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</si>
  <si>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</si>
  <si>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</si>
  <si>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</si>
  <si>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</si>
  <si>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</si>
  <si>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</si>
  <si>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item5</t>
  </si>
  <si>
    <t>Total in Figures</t>
  </si>
  <si>
    <t>Select</t>
  </si>
  <si>
    <t>Full Conversion</t>
  </si>
  <si>
    <t>Quoted Rate in Words</t>
  </si>
  <si>
    <t>Quoted Rate in Figures</t>
  </si>
  <si>
    <t>Note:- Rates to be put in Column No. 13 of this BOQ should be inclusive of all taxes.</t>
  </si>
  <si>
    <t>Dismantling all types of masonry excepting cement concrete plain or reinforced, stacking serviceable materials at site and removing rubbish as directed within a lead of 75 m.</t>
  </si>
  <si>
    <t>Dismantling all types of plain cement concrete works, stacking serviceable materials at site and removing rubbish as directed within a lead of 75 m.</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</si>
  <si>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</si>
  <si>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(b) Depth of excavation for additional depth beyond 1,500 mm. and upto 3,000 mm. but not requiring shoring.</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</si>
  <si>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</si>
  <si>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(A) Filling in foundation or plinth by fine sand in layers not exceeding 150 mm as directed and consolidating the same by thorough saturation with water, ramming complete including the cost of supply of sand. (payment to be made on measurement of finished quantity)</t>
  </si>
  <si>
    <t>Single Brick Flat Soling of picked jhama bricks including ramming and dressing bed to proper level and filling joints with local sand.</t>
  </si>
  <si>
    <t>SqM</t>
  </si>
  <si>
    <t>CuM</t>
  </si>
  <si>
    <t>(I) Cement concrete with graded stone ballast (40 mm size excluding shuttering)
In ground floor
(A) [Pakur Variety]
(a) 1:3:6 proportion</t>
  </si>
  <si>
    <t>Ordinary Cement concrete (mix 1:2:4) with graded stone chips (20 mm nominal size) excluding shuttering and reinforcement,if any, in ground floor as per relevant IS codes.</t>
  </si>
  <si>
    <t>Supplying ready mixed concrete of M 25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
(i) Without approved concrete pump</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</si>
  <si>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(c) .9 to 12 mm thick approved quality plyboard
shuttering in any concrete work</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</si>
  <si>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basement and upto roof of ground floor/upto 4 m
(i) Tor steel/Mild Steel
SAIL/ TATA/RINL</t>
  </si>
  <si>
    <t>MT</t>
  </si>
  <si>
    <t>Brick work with 1st class bricks in cement mortar (1:6)
(a) In foundation and plinth</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</si>
  <si>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</si>
  <si>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</si>
  <si>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</si>
  <si>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</si>
  <si>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</si>
  <si>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</si>
  <si>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</si>
  <si>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125 mm thick Autoclave aerated concrete block Work with size 625 mm x 250 mm x 125 mm- Grade-I,having drying Shrinkage less than 0.05% conforming to IS: 2185 ( Part-3)-1984 made up of fly ash (conforming to IS: 3812-1981, with permissible loss on ignition upto 6% ), lime , cement and complete in all respect as per direction &amp; satisfaction of Engineer -in Charge .
a) laid in Cement Mortar (1:6)
-In Super Structure, Ground Floor.</t>
  </si>
  <si>
    <t>Labour for Chipping of concrete surface before taking up Plastering work.</t>
  </si>
  <si>
    <t>Plaster (to wall, floor, ceiling etc.) with sand and cement mortar including rounding off or chamfering corners as directed and raking out joints including throating, nosing and drip course, scaffolding/ staging where necessary (Ground floor).[Excluding cost of chipping over concrete surface]
With 1:6 cement mortar
20 mm thick plaster</t>
  </si>
  <si>
    <t>Plaster (to wall, floor, ceiling etc.) with sand and cement mortar including rounding off or chamfering corners as directed and raking out joints including throating, nosing and drip course, scaffolding/ staging where necessary (Ground floor).[Excluding cost of chipping over concrete surface]
With 1:6 cement mortar
15 mm thick plaster</t>
  </si>
  <si>
    <t>(b) Rendering the surface of walls and ceiling with white cement based wall putty of approved make and brand(1.5mm thick)</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</si>
  <si>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
(b) Two Coats
ii) Solvent based interior grade Acrylic Primer</t>
  </si>
  <si>
    <t>Applying Acrylic Emulsion Paint of approved make and brand on walls and ceiling including sand papering in intermediate coats including putty (to be done under specific instruction of Superintending Engineer) :
(Two coats)
ii) Luxury Quality</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</si>
  <si>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In Ground Floor:
(b) Two Coats</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</si>
  <si>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In Ground floor (Two Coat)
c) Super Protective 100% Acrylic Emulsion.</t>
  </si>
  <si>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1868- 1983, fitted with all other accessories viz. PVC roller, EPDM gasket, maruti lock, screws etc. including labour charges for fitting &amp; fixing of aluminium 2- track/3-track sliding window with fixing of glass (excluding cost of glass) all complete as per architectural drawings and direction of Engineer-in-charge.
10-12 Micron thickness Annodizing film
Natural white</t>
  </si>
  <si>
    <t>KG</t>
  </si>
  <si>
    <t>(a) M.S.or W.I. Ornamental grill of approved design joints continuously welded with M.S, W.I. Flats and bars of windows, railing etc. fitted and fixed with necessary screws and lugs in ground floor
ii) Grill weighing above 16 Kg./sq.mtr and above</t>
  </si>
  <si>
    <t>Qntl</t>
  </si>
  <si>
    <t xml:space="preserve">Making one set of scaffolding only for replacing glass panels, painting, uprooting plant and another repairing works of building and S&amp;P works for external works only with 10 cm. dia bamboo as main posts at the rate of 1 metre centre to centre and 7.5 cm. dia bamboo ties @ 0.75 metre apart fitting and fixing with necessary coir, nails etc. as per direction of the Engineer-incharge.
(This item should be executed only after prior approval of the Engineer-in-charge). Firstly, one number to be paid and then labour rate for shifting up to further nineteenth (19) times @ 10% each time to beconsidered. If necessary further after twenty times of total use, another one number new and labour rate for shifting to be considered accordingly.
a) 3.90 metre height </t>
  </si>
  <si>
    <t>Each</t>
  </si>
  <si>
    <t>Making one set of scaffolding only for replacing glass panels, painting, uprooting plant and another repairing works of building and S&amp;P works for external works only with 10 cm. dia bamboo as main posts at the rate of 1 metre centre to centre and 7.5 cm. dia bamboo ties @ 0.75 metre apart fitting and fixing with necessary coir, nails etc. as per direction of the Engineer-incharge.
(This item should be executed only after prior approval of the Engineer-in-charge). Firstly, one number to be paid and then labour rate for shifting up to further nineteenth (19) times @ 10% each time to beconsidered. If necessary further after twenty times of total use, another one number new and labour rate for shifting to be considered accordingly.
b) Extra for additional 3.6 height or part thereof.</t>
  </si>
  <si>
    <t>Fully glazed single leaf reamless swing door made of anodized aluminium alloy extrusions fabrication after cutting to proper shape and size, drilling and aligning fitted with heavy duty hydraulic action floor spring with top pin assembly and fitted with inbuilt locking arrangement and all other necessary fittings, fixture, adhesives and joineries, cutting the glass to requisite shape and size mounting the edges for fitting the same with dry set neoprine/EPDM gasket.</t>
  </si>
  <si>
    <t>BI01010001010000000000000515BI0100001126</t>
  </si>
  <si>
    <t>BI01010001010000000000000515BI0100001127</t>
  </si>
  <si>
    <t>BI01010001010000000000000515BI0100001128</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</si>
  <si>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</si>
  <si>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</si>
  <si>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</si>
  <si>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</si>
  <si>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</si>
  <si>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</si>
  <si>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</si>
  <si>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</si>
  <si>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</si>
  <si>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</si>
  <si>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</si>
  <si>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Godrej Hydraulic door closer fitted and fixed complete.</t>
  </si>
  <si>
    <t>Supplying , fitting and fixing Godrej ultra vertibold brass rim
lock.</t>
  </si>
  <si>
    <t>Supplying, fitting fixing Godrej type hydraulic (oil check) floor door spring, heavy duty double action with brass shoe, brass top centre aluminium top cover etc. complete set as per direction of Engineer-in-charge.</t>
  </si>
  <si>
    <t>Supplying, fitting &amp; fixing Stainless Steel 'D' or 'H' type of size 300 mm x 19 mm tubular Handle with Grade 304, CE certified, marked &amp; conforming to EN - 1154, of approved quality of reputed brand as per direction of Eingineer-in-Charge fitted and fixed complete including all incidental charges.</t>
  </si>
  <si>
    <t>Supplying bubble free float glass of approved make and brand conforming to IS: 2835-1987.
4mm thick coloured / tinted / smoke glass.</t>
  </si>
  <si>
    <t>M.S. structural works in columns, beams etc. with simple rolled structural members (e.g. joists, angle, channel sections conforming to IS: 226, IS: 808 &amp; SP (6)- 1964 connected to one another with bracket, gussets, cleats as per design, direction of Engineer-incharge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III) For built up sections / srtuctural members of specified sections weighing not less than 22.5 Kg./m</t>
  </si>
  <si>
    <t>Red oxide wash of approved shade including cleaning and smoothening surface thoroughly</t>
  </si>
  <si>
    <t>Painting with best quality synthetic enamel paint of approved make and brand including smoothening surface by sand papering etc. including using of approved putty etc. on the surface, if necessary
(b) On steel or other metal surface :
With super gloss (hi-gloss) -
Two coats (with any shade except white)</t>
  </si>
  <si>
    <t>Encasing R.S. joist / beam with 16 to 18 B.W.G. wire netting (13 to 19 mm. mesh) and cement concrete (1:1..5:3) with stone chips including finishing with 15 mm. thick cement plaster (1:4) and 2 coats white washing complete.( Cement 18.9 Kg/ Sq.m)</t>
  </si>
  <si>
    <t>Providing and fixing partition upto ceiling height consisting of G.I. frame and required board, consisting of floor and ceiling channel 50/51 mm wide having equal flanges of 32 mm and 0.50 mm thick, fixed to the floor and ceiling at the spacing of 610mm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
66 to 67 mm overall thickness partition using 8 mm thick High pressure steam cured non-Asbestos multipurpose Cement Board reinforced with cellulose fibre(Density&gt;1250kg/m3) manufactured through autoclaving process as per IS: 14862 with suitable fibre cement screws.</t>
  </si>
  <si>
    <t>Electrical works</t>
  </si>
  <si>
    <t>Supply &amp; Fixing 415V 125A TPN(LT) switch in suitable SS enclosure with HRC fuses on LS &amp; NL on angle iron frame on wall incl. earthing attach.</t>
  </si>
  <si>
    <t>set</t>
  </si>
  <si>
    <t>Supply &amp; fixing 4 way double door horizontal TPN MCB DB with SS enclosure (Legrand/Seimens/ABB) concealed in wall after cutting the wall &amp; mending good the damages to original finish with earthing attachment comprising with the following.                                                                                                                            a) 125 A Four Pole isolator   -1 No.                                                                             
 b)16 to 32 A range SP MCB.-6 Nos.
c) Blank plate                           -6 nos</t>
  </si>
  <si>
    <t>Supply &amp; fixing SPN MCB DB (2+8) WAY (Make legrand/ Seimens/ABB) with S.S. Enclosure concealed in wall after cutting wall &amp; mending good the damages &amp; earthing attachment comprising with the following:                                                                                                                                         a) 40 A DP isolator - 1 No.                                                                                               
 b) 6 to 16 A range SPMCB - 8Nos.</t>
  </si>
  <si>
    <t xml:space="preserve">Supply &amp; delevery of 1.1 Kv grade XLPE Aluminium armoured cable(make Gloster/Nicco/Havells/Polycab) 
a) 3.5 x 35 sq mm  </t>
  </si>
  <si>
    <t>Mtr</t>
  </si>
  <si>
    <t>Supply &amp; delevery of 1.1 Kv grade XLPE Copper Unarmoured cable(make Gloster/Nicco/Havells/polycab)  
a)4C x6 sqmm</t>
  </si>
  <si>
    <t>Supply &amp; delevery of 1.1 Kv grade XLPE Copper Unarmoured cable(make Gloster/Nicco/Havells/polycab)  
b)4Cx4 sqmm</t>
  </si>
  <si>
    <t>Laying of the  XLPE Al armoured cable incl. 2 x 10 SWG G.I. Earth continuity conductor on wall by S/F MS  saddles
a)3.5x35 sqmm</t>
  </si>
  <si>
    <t>Laying of the  XLPE Copper Unarmoured cable incl. 2 x 10 SWG G.I. Earth continuity conductor on wall by S/F MS  saddles
a)4C x6 sqmm</t>
  </si>
  <si>
    <t>Laying of the  XLPE Copper Unarmoured cable incl. 2 x 10 SWG G.I. Earth continuity conductor on wall by S/F MS  saddles
b)4Cx4 sqmm</t>
  </si>
  <si>
    <t>Supply &amp; laying medium gauge G.I.Pipe(ISI-Medium) for cable protection 
a) 40 mm dia</t>
  </si>
  <si>
    <t>Supply &amp; laying medium gauge G.I.Pipe(ISI-Medium) for cable protection 
b)50mm dia</t>
  </si>
  <si>
    <t xml:space="preserve">Supply &amp; fixing compression type gland with brass gland brass ring incl. socketing the ends off by crimping method incl. S/F solderless socket (Dowels make) &amp; jointing ,materials etc. Of the following XLPE/A cable:
a) 3.5 x 35 sq mm </t>
  </si>
  <si>
    <t>Supply &amp; fixing compression type gland with brass gland brass ring incl. socketing the ends off by crimping method incl. S/F solderless socket (Dowels make) &amp; jointing ,materials etc. Of the following XLPE copper unarmoured cable:
a)4C x6 sqmm</t>
  </si>
  <si>
    <t>Set</t>
  </si>
  <si>
    <t>Supply &amp; fixing compression type gland with brass gland brass ring incl. socketing the ends off by crimping method incl. S/F solderless socket (Dowels make) &amp; jointing ,materials etc. Of the following XLPE copper unarmoured cable:
b)4Cx4 sqmm</t>
  </si>
  <si>
    <r>
      <t xml:space="preserve">Distn. wiring in 3 x 1.5 sqmm single core stranded 'FR' PVC insulated &amp; unsheathed single core stranded copper wire Gloster/Finolex/ Havells) in 19 mm bore, 3 mm thick polythene pipe (for horizontal &amp; vertical run in wall and celing portion through prelaid polythen pipe) complete with all accessories embedded in wall to light/fan/call bell points with Modular type switch (Legrand/Crabtree) fixed on </t>
    </r>
    <r>
      <rPr>
        <b/>
        <sz val="10"/>
        <color indexed="8"/>
        <rFont val="Book Antiqua"/>
        <family val="1"/>
      </rPr>
      <t>Modular</t>
    </r>
    <r>
      <rPr>
        <sz val="10"/>
        <color indexed="8"/>
        <rFont val="Book Antiqua"/>
        <family val="1"/>
      </rPr>
      <t xml:space="preserve"> GI switch board with top cover plate flushed in wall incl. mending good damages 
</t>
    </r>
  </si>
  <si>
    <t>Pts.</t>
  </si>
  <si>
    <r>
      <t xml:space="preserve">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t>
    </r>
    <r>
      <rPr>
        <b/>
        <sz val="10"/>
        <color indexed="8"/>
        <rFont val="Book Antiqua"/>
        <family val="1"/>
      </rPr>
      <t xml:space="preserve">wall </t>
    </r>
    <r>
      <rPr>
        <sz val="10"/>
        <color indexed="8"/>
        <rFont val="Book Antiqua"/>
        <family val="1"/>
      </rPr>
      <t xml:space="preserve">incl.mending good damages                
a) on board      </t>
    </r>
  </si>
  <si>
    <r>
      <t xml:space="preserve">Supply of </t>
    </r>
    <r>
      <rPr>
        <b/>
        <sz val="10"/>
        <color indexed="8"/>
        <rFont val="Book Antiqua"/>
        <family val="1"/>
      </rPr>
      <t>4' ft</t>
    </r>
    <r>
      <rPr>
        <sz val="10"/>
        <color indexed="8"/>
        <rFont val="Book Antiqua"/>
        <family val="1"/>
      </rPr>
      <t xml:space="preserve"> 18w </t>
    </r>
    <r>
      <rPr>
        <b/>
        <sz val="10"/>
        <color indexed="8"/>
        <rFont val="Book Antiqua"/>
        <family val="1"/>
      </rPr>
      <t xml:space="preserve">single </t>
    </r>
    <r>
      <rPr>
        <sz val="10"/>
        <color indexed="8"/>
        <rFont val="Book Antiqua"/>
        <family val="1"/>
      </rPr>
      <t>Essential</t>
    </r>
    <r>
      <rPr>
        <b/>
        <sz val="10"/>
        <color indexed="8"/>
        <rFont val="Book Antiqua"/>
        <family val="1"/>
      </rPr>
      <t xml:space="preserve"> </t>
    </r>
    <r>
      <rPr>
        <sz val="10"/>
        <color indexed="8"/>
        <rFont val="Book Antiqua"/>
        <family val="1"/>
      </rPr>
      <t xml:space="preserve">LED tube fitting with mounting rail  (Make )  Crompton, cat no - IGP131 LT8- 16, 1x20W LT8-20-865-2-20w) </t>
    </r>
  </si>
  <si>
    <t>Fixing only single/twin LED Tube light fitting suspended 25 cm bellow the ceiling with 2 No. 20 mm dia EI conduit (14 SWG supports fixed with “L” type MS clamp whose one side fixed onceiling with sutable size 4 nos. fastener and other side connected with the conduit with suitable size of bolts and nuts incl. S&amp;F EI conduit, “L” type (125mmx125mm) 6mm thick and 25mm with MS clamps and connecting the length of PVC insulated wire and mending good damages to original finish and painting etc. by 2x24/0.20 mm (1.5sqmm.) flexible copper wire of 1.10 mt. length</t>
  </si>
  <si>
    <r>
      <t xml:space="preserve">Supply &amp; fixing of 1200mm sweep </t>
    </r>
    <r>
      <rPr>
        <b/>
        <sz val="10"/>
        <color indexed="8"/>
        <rFont val="Book Antiqua"/>
        <family val="1"/>
      </rPr>
      <t>Ceiling Fan</t>
    </r>
    <r>
      <rPr>
        <sz val="10"/>
        <color indexed="8"/>
        <rFont val="Book Antiqua"/>
        <family val="1"/>
      </rPr>
      <t xml:space="preserve"> complete with all 
acessaries without regulator (Make Crompton/Orient)</t>
    </r>
  </si>
  <si>
    <t>S&amp;F 50mm dia 3mm thick polyethine on wall/celling</t>
  </si>
  <si>
    <t>Supply &amp; fixing  150W LED  fitting (Make Ceompton, Cat no. LHBN-150-CDL/60)</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</si>
  <si>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</si>
  <si>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</si>
  <si>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</si>
  <si>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</si>
  <si>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</si>
  <si>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</si>
  <si>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</si>
  <si>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</si>
  <si>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</si>
  <si>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</si>
  <si>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</si>
  <si>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</si>
  <si>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</si>
  <si>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</si>
  <si>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</si>
  <si>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</si>
  <si>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</si>
  <si>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</si>
  <si>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</si>
  <si>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</si>
  <si>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</si>
  <si>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</si>
  <si>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</si>
  <si>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</si>
  <si>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</si>
  <si>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</si>
  <si>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</si>
  <si>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</si>
  <si>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</si>
  <si>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</si>
  <si>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</si>
  <si>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</si>
  <si>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</si>
  <si>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</si>
  <si>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r>
      <rPr>
        <b/>
        <sz val="18"/>
        <rFont val="Book Antiqua"/>
        <family val="1"/>
      </rPr>
      <t>Floor</t>
    </r>
    <r>
      <rPr>
        <sz val="10"/>
        <rFont val="Book Antiqua"/>
        <family val="1"/>
      </rPr>
      <t xml:space="preserve">
RIDOFLEX or similar 8+2mm SPORTS FLOORING SYSTEM
PU Sports Flooring (8+2mm Thickness To Be Installed On Kota Stone/smooth kota stone/concrete Sub-Base).
(Outdoor PU Based cushioned system System: 8mm rubber mat + 2 mm PU layer Thickness: 10mm)</t>
    </r>
  </si>
  <si>
    <t>BI01010001010000000000000515BI0100001174</t>
  </si>
  <si>
    <t>SFT</t>
  </si>
  <si>
    <r>
      <rPr>
        <b/>
        <sz val="16"/>
        <rFont val="Book Antiqua"/>
        <family val="1"/>
      </rPr>
      <t>Court Equipment</t>
    </r>
    <r>
      <rPr>
        <sz val="10"/>
        <rFont val="Book Antiqua"/>
        <family val="1"/>
      </rPr>
      <t xml:space="preserve">
Basketball poles (up rights) Double channel size 200 x 75 making a box of 200 x 150 with 3.2 mtr. Latest rules with Projection of square pipe on all four corners of the boards.
30mm Back Board (Transparent Acrylic) 180x105x3cms. (30mm) With International standard frame, Double Die frame of Aluminum Anodized / Steel Powder Coated with built in brackets for mounting (For minor Adjustments).
With three Springs Concealed Mechanism (With In-built minor level adjustment Mechanism). Complete Die made, powder coated as per International Standards.</t>
    </r>
  </si>
  <si>
    <t>Pair</t>
  </si>
  <si>
    <t>Volleyball poles Basic model with over lapping system for height adjustment.
Volleyball Net Plastic Coated steel Ware Net (Brand: Garware). Antenna for (Volley Ball Poles) Fiberglass, Detachable.</t>
  </si>
  <si>
    <t>Movable Posts for Badminton as per International Standard with Weight 125 kg. In built net wire tightening system very easy to operate.</t>
  </si>
  <si>
    <t>Installation supervision charges</t>
  </si>
  <si>
    <t>L.S.</t>
  </si>
  <si>
    <t>Transportation</t>
  </si>
  <si>
    <r>
      <rPr>
        <b/>
        <sz val="14"/>
        <rFont val="Book Antiqua"/>
        <family val="1"/>
      </rPr>
      <t>Air Ventilation System</t>
    </r>
    <r>
      <rPr>
        <b/>
        <sz val="16"/>
        <rFont val="Book Antiqua"/>
        <family val="1"/>
      </rPr>
      <t xml:space="preserve">
</t>
    </r>
    <r>
      <rPr>
        <b/>
        <sz val="12"/>
        <rFont val="Book Antiqua"/>
        <family val="1"/>
      </rPr>
      <t>Equipment</t>
    </r>
    <r>
      <rPr>
        <b/>
        <sz val="16"/>
        <rFont val="Book Antiqua"/>
        <family val="1"/>
      </rPr>
      <t xml:space="preserve">
</t>
    </r>
    <r>
      <rPr>
        <sz val="10"/>
        <rFont val="Book Antiqua"/>
        <family val="1"/>
      </rPr>
      <t>30000 CFM 20MM SP Centrifugal double skin Floor Mounted Type Fan suitable for 3~, 400V and 50Hz power supply.</t>
    </r>
  </si>
  <si>
    <r>
      <t xml:space="preserve">ADP 
</t>
    </r>
    <r>
      <rPr>
        <sz val="10"/>
        <rFont val="Book Antiqua"/>
        <family val="1"/>
      </rPr>
      <t>22G GI Sheet for Ducting</t>
    </r>
  </si>
  <si>
    <t xml:space="preserve">0 Deg Grills </t>
  </si>
  <si>
    <t>Filter Frame Arrangement in Ventilation Room Wall</t>
  </si>
  <si>
    <t>Pre-filters 600MM X 600MM X 50MM</t>
  </si>
  <si>
    <t>Nos.</t>
  </si>
  <si>
    <t>Necesssary Steel Materials for structural support</t>
  </si>
  <si>
    <t>Kgs</t>
  </si>
  <si>
    <r>
      <rPr>
        <b/>
        <sz val="14"/>
        <rFont val="Book Antiqua"/>
        <family val="1"/>
      </rPr>
      <t>Panel</t>
    </r>
    <r>
      <rPr>
        <sz val="10"/>
        <rFont val="Book Antiqua"/>
        <family val="1"/>
      </rPr>
      <t xml:space="preserve">
Starter Panel for 3No.s Fans</t>
    </r>
  </si>
  <si>
    <t xml:space="preserve">
Push Button Station</t>
  </si>
  <si>
    <r>
      <t xml:space="preserve">CABLES
</t>
    </r>
    <r>
      <rPr>
        <sz val="11"/>
        <rFont val="Book Antiqua"/>
        <family val="1"/>
      </rPr>
      <t>PVC/XLPE insulated, armoured, 1.1 KV grade Copper/Aluminium conductor cables as required. Cable sizes covered are detailed hereunder :
7C X 2.5 Sq. MM Copper Cable</t>
    </r>
  </si>
  <si>
    <t>Rmt</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</si>
  <si>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</si>
  <si>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</si>
  <si>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</si>
  <si>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</si>
  <si>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</si>
  <si>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</si>
  <si>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</si>
  <si>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</si>
  <si>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</si>
  <si>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</si>
  <si>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</si>
  <si>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</si>
  <si>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</si>
  <si>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</si>
  <si>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</si>
  <si>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</si>
  <si>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</si>
  <si>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</si>
  <si>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</si>
  <si>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Providing, designing, fabricating, assembling and erection of prestressed tensile membrane fabric structure in any desired form with coated composite membrane with a top surface lacquered with multilayered PVDF in both side and wieldable in nature. The coated composite membrane should have Minimum tensile strength of 4300/ 4300 N/ 5 cm (EN ISO 1421), minimum tear strength of 550 / 500 N (DIN 53.363) with minimum weight of 1050 g/m² (EN ISO 2286-2) &amp; minimum thickness of 0.78 mm and with a Guarantee of minimum 25 yrs (with non depreciating guarantee for first three years)  from the manufacturer. The Flame retardency of the fabric should be Bs2d0 – EN 1350-1 with quality in conformity with ISO 9001 and environmental communication in conformity with ISO 14021. To obtain fabric bi-axial test to determine compensation values required for fabric pattering as per the drawings. Rate includes cost of the fabric (insurance, freight, tax, etc), fabrication of the fabric (cutting and high frequency welding), transportation to the site, assembling installation and cost of fabric Bi- axial test.</t>
  </si>
  <si>
    <t>Sqft</t>
  </si>
  <si>
    <t>Name of Work: Construction of an Indoor Stadium at Body Gurd Line Campus, Kolkata Police.</t>
  </si>
  <si>
    <t xml:space="preserve">Civil works </t>
  </si>
  <si>
    <t>PVC/XLPE insulated, armoured, 1.1 KV grade Copper/Aluminium conductor cables as required. Cable sizes covered are detailed hereunder :
3C X 10 Sq. MM Aluminium Cable</t>
  </si>
  <si>
    <t>PVC/XLPE insulated, armoured, 1.1 KV grade Copper/Aluminium conductor cables as required. Cable sizes covered are detailed hereunder :
3C X 4 Sq. MM Aluminium Cable</t>
  </si>
  <si>
    <t>PVC/XLPE insulated, armoured, 1.1 KV grade Copper/Aluminium conductor cables as required. Cable sizes covered are detailed hereunder :
Cable Tray Max. 100MM Width</t>
  </si>
  <si>
    <t>PVC/XLPE insulated, armoured, 1.1 KV grade Copper/Aluminium conductor cables as required. Cable sizes covered are detailed hereunder :
Earthing by 7/16 SWG GI Wire</t>
  </si>
  <si>
    <t>Supplying bubble free float glass of approved make and brand conforming to IS: 2835-1987.
12mm thick coloured / tinted / toughened glass coforming to IS: 2553- 1992 (Part-II)</t>
  </si>
  <si>
    <t xml:space="preserve">TOTAL AMOUNT  </t>
  </si>
  <si>
    <t xml:space="preserve">Tender Inviting Authority: The Assistant Chief Engineer,  W.B.P.H&amp;.I.D.Corpn. Ltd. </t>
  </si>
  <si>
    <r>
      <t xml:space="preserve">Providing and fixing exterior quality Aluminium Composite Panel (ACP) wall cladding on existing Al. /MS frame work with GI brackets, ACP fixed on the existing frame work by folding the edges of ACP panel ( Engraving the rear surface of ACP sheet) with CP angles, cleats and strainless Steel screws forming groves at the periphery of ACP panel. Such grooves filled with foam and silicon sealant etc. complete with all materials (but including the cost of silicon sealant), labour, scaffolding and all other incidental charges e.g. GST, Labour cess etc complete in all respect as per specification and direction of Engineer-in-charge. (Mode of payment is on finished surface area of ACP)
</t>
    </r>
    <r>
      <rPr>
        <sz val="11"/>
        <rFont val="Book Antiqua"/>
        <family val="1"/>
      </rPr>
      <t>(b) 4mm thick (0.50mm Al.+3.0mm LDPE +0.50mm Al. PVDF coating )</t>
    </r>
  </si>
  <si>
    <t>Contract No:  WBPHIDCL/ACE/NIT- 13(e)/2018-2019 (2nd Call)</t>
  </si>
  <si>
    <r>
      <t xml:space="preserve">BASIC RATE  Inclusive of all charges &amp;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</si>
</sst>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8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u val="single"/>
      <sz val="16"/>
      <name val="Arial"/>
      <family val="2"/>
    </font>
    <font>
      <sz val="10"/>
      <name val="Book Antiqua"/>
      <family val="1"/>
    </font>
    <font>
      <b/>
      <sz val="12"/>
      <name val="Book Antiqua"/>
      <family val="1"/>
    </font>
    <font>
      <sz val="10"/>
      <color indexed="8"/>
      <name val="Book Antiqua"/>
      <family val="1"/>
    </font>
    <font>
      <b/>
      <sz val="10"/>
      <color indexed="8"/>
      <name val="Book Antiqua"/>
      <family val="1"/>
    </font>
    <font>
      <b/>
      <sz val="18"/>
      <name val="Book Antiqua"/>
      <family val="1"/>
    </font>
    <font>
      <sz val="11"/>
      <name val="Book Antiqua"/>
      <family val="1"/>
    </font>
    <font>
      <b/>
      <sz val="16"/>
      <name val="Book Antiqua"/>
      <family val="1"/>
    </font>
    <font>
      <b/>
      <sz val="14"/>
      <name val="Book Antiqua"/>
      <family val="1"/>
    </font>
    <font>
      <b/>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2"/>
      <color indexed="8"/>
      <name val="Times New Roman"/>
      <family val="1"/>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2"/>
      <color theme="1"/>
      <name val="Times New Roman"/>
      <family val="1"/>
    </font>
    <font>
      <sz val="11"/>
      <color theme="1"/>
      <name val="Arial"/>
      <family val="2"/>
    </font>
    <font>
      <sz val="10"/>
      <color theme="1"/>
      <name val="Book Antiqua"/>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70" fillId="0" borderId="0" xfId="57" applyNumberFormat="1" applyFont="1" applyFill="1" applyBorder="1" applyAlignment="1" applyProtection="1">
      <alignment vertical="center"/>
      <protection locked="0"/>
    </xf>
    <xf numFmtId="0" fontId="70" fillId="0" borderId="0" xfId="57" applyNumberFormat="1" applyFont="1" applyFill="1" applyBorder="1" applyAlignment="1">
      <alignment vertical="center"/>
      <protection/>
    </xf>
    <xf numFmtId="0" fontId="7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7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7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7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7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7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172" fontId="3" fillId="0" borderId="0" xfId="57" applyNumberFormat="1" applyFont="1" applyFill="1" applyAlignment="1">
      <alignment vertical="top"/>
      <protection/>
    </xf>
    <xf numFmtId="0" fontId="2" fillId="0" borderId="17" xfId="58" applyNumberFormat="1" applyFont="1" applyFill="1" applyBorder="1" applyAlignment="1">
      <alignment horizontal="left" vertical="top"/>
      <protection/>
    </xf>
    <xf numFmtId="0" fontId="7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6" fillId="33" borderId="11" xfId="58" applyNumberFormat="1" applyFont="1" applyFill="1" applyBorder="1" applyAlignment="1" applyProtection="1">
      <alignment vertical="center" wrapText="1"/>
      <protection locked="0"/>
    </xf>
    <xf numFmtId="0" fontId="7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7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7" fillId="0" borderId="0" xfId="57" applyNumberFormat="1" applyFont="1" applyFill="1">
      <alignment/>
      <protection/>
    </xf>
    <xf numFmtId="172" fontId="78" fillId="0" borderId="18" xfId="58" applyNumberFormat="1" applyFont="1" applyFill="1" applyBorder="1" applyAlignment="1">
      <alignment horizontal="right" vertical="top"/>
      <protection/>
    </xf>
    <xf numFmtId="172" fontId="6" fillId="0" borderId="19" xfId="58" applyNumberFormat="1" applyFont="1" applyFill="1" applyBorder="1" applyAlignment="1">
      <alignment horizontal="right" vertical="top"/>
      <protection/>
    </xf>
    <xf numFmtId="10" fontId="79" fillId="33" borderId="11" xfId="64" applyNumberFormat="1" applyFont="1" applyFill="1" applyBorder="1" applyAlignment="1">
      <alignment horizontal="center" vertical="center"/>
    </xf>
    <xf numFmtId="0" fontId="71"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left" vertical="top"/>
      <protection locked="0"/>
    </xf>
    <xf numFmtId="172" fontId="2" fillId="0" borderId="20"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horizontal="center" vertical="center"/>
      <protection/>
    </xf>
    <xf numFmtId="0" fontId="2" fillId="0" borderId="21" xfId="58" applyNumberFormat="1" applyFont="1" applyFill="1" applyBorder="1" applyAlignment="1">
      <alignment horizontal="left" vertical="top"/>
      <protection/>
    </xf>
    <xf numFmtId="0" fontId="3" fillId="0" borderId="22" xfId="58" applyNumberFormat="1" applyFont="1" applyFill="1" applyBorder="1" applyAlignment="1">
      <alignment vertical="top"/>
      <protection/>
    </xf>
    <xf numFmtId="0" fontId="3" fillId="0" borderId="0" xfId="58" applyNumberFormat="1" applyFont="1" applyFill="1" applyBorder="1" applyAlignment="1">
      <alignment vertical="top"/>
      <protection/>
    </xf>
    <xf numFmtId="0" fontId="6" fillId="0" borderId="23" xfId="58" applyNumberFormat="1" applyFont="1" applyFill="1" applyBorder="1" applyAlignment="1">
      <alignment vertical="top"/>
      <protection/>
    </xf>
    <xf numFmtId="0" fontId="3" fillId="0" borderId="23" xfId="58" applyNumberFormat="1" applyFont="1" applyFill="1" applyBorder="1" applyAlignment="1">
      <alignment vertical="top"/>
      <protection/>
    </xf>
    <xf numFmtId="0" fontId="80" fillId="0" borderId="13" xfId="0" applyFont="1" applyFill="1" applyBorder="1" applyAlignment="1">
      <alignment horizontal="left" vertical="top" wrapText="1"/>
    </xf>
    <xf numFmtId="172" fontId="3" fillId="0" borderId="13" xfId="59" applyNumberFormat="1" applyFont="1" applyFill="1" applyBorder="1" applyAlignment="1">
      <alignment vertical="center" readingOrder="1"/>
      <protection/>
    </xf>
    <xf numFmtId="174" fontId="0" fillId="0" borderId="13" xfId="0" applyNumberFormat="1" applyFill="1" applyBorder="1" applyAlignment="1">
      <alignment horizontal="center" vertical="center"/>
    </xf>
    <xf numFmtId="0" fontId="3" fillId="0" borderId="13" xfId="57" applyNumberFormat="1" applyFont="1" applyFill="1" applyBorder="1" applyAlignment="1">
      <alignment horizontal="left" vertical="center" readingOrder="1"/>
      <protection/>
    </xf>
    <xf numFmtId="0" fontId="81" fillId="0" borderId="13" xfId="0" applyFont="1" applyFill="1" applyBorder="1" applyAlignment="1">
      <alignment horizontal="center" vertical="center"/>
    </xf>
    <xf numFmtId="0" fontId="15" fillId="0" borderId="13" xfId="59" applyNumberFormat="1" applyFont="1" applyFill="1" applyBorder="1" applyAlignment="1">
      <alignment vertical="center" wrapText="1"/>
      <protection/>
    </xf>
    <xf numFmtId="0" fontId="16" fillId="0" borderId="13" xfId="0" applyFont="1" applyFill="1" applyBorder="1" applyAlignment="1">
      <alignment horizontal="left" vertical="top" wrapText="1"/>
    </xf>
    <xf numFmtId="0" fontId="17" fillId="0" borderId="13" xfId="0" applyFont="1" applyFill="1" applyBorder="1" applyAlignment="1">
      <alignment horizontal="left" vertical="top" wrapText="1"/>
    </xf>
    <xf numFmtId="0" fontId="82" fillId="0" borderId="13" xfId="0" applyNumberFormat="1" applyFont="1" applyFill="1" applyBorder="1" applyAlignment="1">
      <alignment vertical="top" wrapText="1"/>
    </xf>
    <xf numFmtId="0" fontId="16" fillId="0" borderId="13" xfId="0" applyFont="1" applyFill="1" applyBorder="1" applyAlignment="1">
      <alignment horizontal="justify" vertical="top" wrapText="1"/>
    </xf>
    <xf numFmtId="0" fontId="82" fillId="0" borderId="13" xfId="0" applyFont="1" applyFill="1" applyBorder="1" applyAlignment="1">
      <alignment horizontal="left" vertical="top" wrapText="1"/>
    </xf>
    <xf numFmtId="0" fontId="82" fillId="0" borderId="13" xfId="0" applyFont="1" applyFill="1" applyBorder="1" applyAlignment="1">
      <alignment vertical="top" wrapText="1"/>
    </xf>
    <xf numFmtId="0" fontId="22" fillId="0" borderId="13" xfId="0" applyFont="1" applyFill="1" applyBorder="1" applyAlignment="1">
      <alignment horizontal="left" vertical="top" wrapText="1"/>
    </xf>
    <xf numFmtId="0" fontId="23" fillId="0" borderId="13" xfId="0" applyFont="1" applyFill="1" applyBorder="1" applyAlignment="1">
      <alignment horizontal="left" vertical="top" wrapText="1"/>
    </xf>
    <xf numFmtId="0" fontId="16" fillId="0" borderId="13" xfId="60" applyFont="1" applyFill="1" applyBorder="1" applyAlignment="1">
      <alignment vertical="top" wrapText="1"/>
      <protection/>
    </xf>
    <xf numFmtId="0" fontId="24" fillId="0" borderId="13" xfId="60" applyFont="1" applyFill="1" applyBorder="1" applyAlignment="1">
      <alignment vertical="top" wrapText="1"/>
      <protection/>
    </xf>
    <xf numFmtId="0" fontId="21" fillId="0" borderId="13" xfId="60" applyFont="1" applyFill="1" applyBorder="1" applyAlignment="1">
      <alignment vertical="top" wrapText="1"/>
      <protection/>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7" xfId="58" applyNumberFormat="1" applyFont="1" applyFill="1" applyBorder="1" applyAlignment="1">
      <alignment horizontal="center" vertical="top" wrapText="1"/>
      <protection/>
    </xf>
    <xf numFmtId="0" fontId="6" fillId="0" borderId="20" xfId="58" applyNumberFormat="1" applyFont="1" applyFill="1" applyBorder="1" applyAlignment="1">
      <alignment horizontal="center" vertical="top" wrapText="1"/>
      <protection/>
    </xf>
    <xf numFmtId="0" fontId="8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2" fillId="0" borderId="23"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6"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99"/>
  <sheetViews>
    <sheetView showGridLines="0" zoomScale="90" zoomScaleNormal="90" zoomScalePageLayoutView="0" workbookViewId="0" topLeftCell="A5">
      <selection activeCell="M14" sqref="M14"/>
    </sheetView>
  </sheetViews>
  <sheetFormatPr defaultColWidth="9.140625" defaultRowHeight="15"/>
  <cols>
    <col min="1" max="1" width="10.421875" style="54" customWidth="1"/>
    <col min="2" max="2" width="65.140625" style="54" bestFit="1" customWidth="1"/>
    <col min="3" max="3" width="12.7109375" style="54" customWidth="1"/>
    <col min="4" max="4" width="12.28125" style="54" bestFit="1" customWidth="1"/>
    <col min="5" max="5" width="11.28125" style="54" customWidth="1"/>
    <col min="6" max="6" width="14.421875" style="54"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8.8515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0.2890625" style="54" hidden="1" customWidth="1"/>
    <col min="53" max="53" width="0.13671875" style="54" customWidth="1"/>
    <col min="54" max="54" width="22.28125" style="54" customWidth="1"/>
    <col min="55" max="55" width="43.57421875" style="54" customWidth="1"/>
    <col min="56" max="238" width="9.140625" style="54" customWidth="1"/>
    <col min="239" max="243" width="9.140625" style="56" customWidth="1"/>
    <col min="244" max="16384" width="9.140625" style="54" customWidth="1"/>
  </cols>
  <sheetData>
    <row r="1" spans="1:243" s="1" customFormat="1" ht="25.5" customHeight="1">
      <c r="A1" s="95" t="str">
        <f>B2&amp;" BoQ"</f>
        <v>Item Rate BoQ</v>
      </c>
      <c r="B1" s="95"/>
      <c r="C1" s="95"/>
      <c r="D1" s="95"/>
      <c r="E1" s="95"/>
      <c r="F1" s="95"/>
      <c r="G1" s="95"/>
      <c r="H1" s="95"/>
      <c r="I1" s="95"/>
      <c r="J1" s="95"/>
      <c r="K1" s="95"/>
      <c r="L1" s="95"/>
      <c r="O1" s="2"/>
      <c r="P1" s="2"/>
      <c r="Q1" s="3"/>
      <c r="IE1" s="3"/>
      <c r="IF1" s="3"/>
      <c r="IG1" s="3"/>
      <c r="IH1" s="3"/>
      <c r="II1" s="3"/>
    </row>
    <row r="2" spans="1:17" s="1" customFormat="1" ht="25.5" customHeight="1" hidden="1">
      <c r="A2" s="4" t="s">
        <v>4</v>
      </c>
      <c r="B2" s="4" t="s">
        <v>5</v>
      </c>
      <c r="C2" s="60" t="s">
        <v>6</v>
      </c>
      <c r="D2" s="60"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96" t="s">
        <v>236</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IE4" s="7"/>
      <c r="IF4" s="7"/>
      <c r="IG4" s="7"/>
      <c r="IH4" s="7"/>
      <c r="II4" s="7"/>
    </row>
    <row r="5" spans="1:243" s="6" customFormat="1" ht="30.75" customHeight="1">
      <c r="A5" s="96" t="s">
        <v>228</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IE5" s="7"/>
      <c r="IF5" s="7"/>
      <c r="IG5" s="7"/>
      <c r="IH5" s="7"/>
      <c r="II5" s="7"/>
    </row>
    <row r="6" spans="1:243" s="6" customFormat="1" ht="30.75" customHeight="1">
      <c r="A6" s="96" t="s">
        <v>238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IE6" s="7"/>
      <c r="IF6" s="7"/>
      <c r="IG6" s="7"/>
      <c r="IH6" s="7"/>
      <c r="II6" s="7"/>
    </row>
    <row r="7" spans="1:243" s="6" customFormat="1" ht="29.25" customHeight="1" hidden="1">
      <c r="A7" s="97" t="s">
        <v>11</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IE7" s="7"/>
      <c r="IF7" s="7"/>
      <c r="IG7" s="7"/>
      <c r="IH7" s="7"/>
      <c r="II7" s="7"/>
    </row>
    <row r="8" spans="1:243" s="9" customFormat="1" ht="38.25" customHeight="1">
      <c r="A8" s="8" t="s">
        <v>12</v>
      </c>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100"/>
      <c r="IE8" s="10"/>
      <c r="IF8" s="10"/>
      <c r="IG8" s="10"/>
      <c r="IH8" s="10"/>
      <c r="II8" s="10"/>
    </row>
    <row r="9" spans="1:243" s="11" customFormat="1" ht="61.5" customHeight="1">
      <c r="A9" s="89" t="s">
        <v>13</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107.25" customHeight="1">
      <c r="A11" s="13" t="s">
        <v>0</v>
      </c>
      <c r="B11" s="13" t="s">
        <v>20</v>
      </c>
      <c r="C11" s="13" t="s">
        <v>1</v>
      </c>
      <c r="D11" s="13" t="s">
        <v>21</v>
      </c>
      <c r="E11" s="13" t="s">
        <v>22</v>
      </c>
      <c r="F11" s="13" t="s">
        <v>2</v>
      </c>
      <c r="G11" s="13"/>
      <c r="H11" s="13"/>
      <c r="I11" s="13" t="s">
        <v>23</v>
      </c>
      <c r="J11" s="13" t="s">
        <v>24</v>
      </c>
      <c r="K11" s="13" t="s">
        <v>25</v>
      </c>
      <c r="L11" s="13" t="s">
        <v>26</v>
      </c>
      <c r="M11" s="16" t="s">
        <v>239</v>
      </c>
      <c r="N11" s="13" t="s">
        <v>27</v>
      </c>
      <c r="O11" s="13" t="s">
        <v>28</v>
      </c>
      <c r="P11" s="13" t="s">
        <v>29</v>
      </c>
      <c r="Q11" s="13" t="s">
        <v>30</v>
      </c>
      <c r="R11" s="13"/>
      <c r="S11" s="13"/>
      <c r="T11" s="13" t="s">
        <v>31</v>
      </c>
      <c r="U11" s="13" t="s">
        <v>32</v>
      </c>
      <c r="V11" s="13" t="s">
        <v>33</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34</v>
      </c>
      <c r="BB11" s="17" t="s">
        <v>235</v>
      </c>
      <c r="BC11" s="17" t="s">
        <v>35</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54" customHeight="1">
      <c r="A13" s="19">
        <v>1</v>
      </c>
      <c r="B13" s="77" t="s">
        <v>229</v>
      </c>
      <c r="C13" s="20" t="s">
        <v>36</v>
      </c>
      <c r="D13" s="73"/>
      <c r="E13" s="75"/>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37</v>
      </c>
      <c r="IG13" s="34" t="s">
        <v>38</v>
      </c>
      <c r="IH13" s="34">
        <v>10</v>
      </c>
      <c r="II13" s="34" t="s">
        <v>39</v>
      </c>
    </row>
    <row r="14" spans="1:243" s="33" customFormat="1" ht="57.75" customHeight="1">
      <c r="A14" s="19">
        <v>2</v>
      </c>
      <c r="B14" s="78" t="s">
        <v>61</v>
      </c>
      <c r="C14" s="20" t="s">
        <v>40</v>
      </c>
      <c r="D14" s="74">
        <v>9</v>
      </c>
      <c r="E14" s="76" t="s">
        <v>69</v>
      </c>
      <c r="F14" s="66">
        <v>1</v>
      </c>
      <c r="G14" s="35"/>
      <c r="H14" s="23"/>
      <c r="I14" s="21" t="s">
        <v>42</v>
      </c>
      <c r="J14" s="24">
        <f aca="true" t="shared" si="0" ref="J14:J19">IF(I14="Less(-)",-1,1)</f>
        <v>1</v>
      </c>
      <c r="K14" s="25" t="s">
        <v>57</v>
      </c>
      <c r="L14" s="25" t="s">
        <v>8</v>
      </c>
      <c r="M14" s="63"/>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1">
        <f aca="true" t="shared" si="1" ref="BA14:BA19">total_amount_ba($B$2,$D$2,D14,F14,J14,K14,M14)</f>
        <v>0</v>
      </c>
      <c r="BB14" s="61">
        <f aca="true" t="shared" si="2" ref="BB14:BB19">BA14+SUM(N14:AZ14)</f>
        <v>0</v>
      </c>
      <c r="BC14" s="32" t="str">
        <f aca="true" t="shared" si="3" ref="BC14:BC19">SpellNumber(L14,BB14)</f>
        <v>INR Zero Only</v>
      </c>
      <c r="IE14" s="34">
        <v>1.01</v>
      </c>
      <c r="IF14" s="34" t="s">
        <v>43</v>
      </c>
      <c r="IG14" s="34" t="s">
        <v>38</v>
      </c>
      <c r="IH14" s="34">
        <v>123.223</v>
      </c>
      <c r="II14" s="34" t="s">
        <v>41</v>
      </c>
    </row>
    <row r="15" spans="1:243" s="33" customFormat="1" ht="46.5" customHeight="1">
      <c r="A15" s="19">
        <v>3</v>
      </c>
      <c r="B15" s="78" t="s">
        <v>62</v>
      </c>
      <c r="C15" s="20" t="s">
        <v>44</v>
      </c>
      <c r="D15" s="74">
        <v>42</v>
      </c>
      <c r="E15" s="76" t="s">
        <v>69</v>
      </c>
      <c r="F15" s="66">
        <v>1</v>
      </c>
      <c r="G15" s="35"/>
      <c r="H15" s="23"/>
      <c r="I15" s="21" t="s">
        <v>42</v>
      </c>
      <c r="J15" s="24">
        <f t="shared" si="0"/>
        <v>1</v>
      </c>
      <c r="K15" s="25" t="s">
        <v>57</v>
      </c>
      <c r="L15" s="25" t="s">
        <v>8</v>
      </c>
      <c r="M15" s="63"/>
      <c r="N15" s="36"/>
      <c r="O15" s="36"/>
      <c r="P15" s="37"/>
      <c r="Q15" s="36"/>
      <c r="R15" s="36"/>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61">
        <f t="shared" si="1"/>
        <v>0</v>
      </c>
      <c r="BB15" s="61">
        <f t="shared" si="2"/>
        <v>0</v>
      </c>
      <c r="BC15" s="32" t="str">
        <f t="shared" si="3"/>
        <v>INR Zero Only</v>
      </c>
      <c r="IE15" s="34">
        <v>1.02</v>
      </c>
      <c r="IF15" s="34" t="s">
        <v>45</v>
      </c>
      <c r="IG15" s="34" t="s">
        <v>46</v>
      </c>
      <c r="IH15" s="34">
        <v>213</v>
      </c>
      <c r="II15" s="34" t="s">
        <v>41</v>
      </c>
    </row>
    <row r="16" spans="1:243" s="33" customFormat="1" ht="105.75" customHeight="1">
      <c r="A16" s="19">
        <v>4</v>
      </c>
      <c r="B16" s="78" t="s">
        <v>63</v>
      </c>
      <c r="C16" s="20" t="s">
        <v>47</v>
      </c>
      <c r="D16" s="74">
        <v>1064</v>
      </c>
      <c r="E16" s="76" t="s">
        <v>69</v>
      </c>
      <c r="F16" s="66">
        <v>1</v>
      </c>
      <c r="G16" s="35"/>
      <c r="H16" s="23"/>
      <c r="I16" s="21" t="s">
        <v>42</v>
      </c>
      <c r="J16" s="24">
        <f t="shared" si="0"/>
        <v>1</v>
      </c>
      <c r="K16" s="25" t="s">
        <v>57</v>
      </c>
      <c r="L16" s="25" t="s">
        <v>8</v>
      </c>
      <c r="M16" s="63"/>
      <c r="N16" s="36"/>
      <c r="O16" s="36"/>
      <c r="P16" s="37"/>
      <c r="Q16" s="36"/>
      <c r="R16" s="36"/>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1">
        <f t="shared" si="1"/>
        <v>0</v>
      </c>
      <c r="BB16" s="61">
        <f t="shared" si="2"/>
        <v>0</v>
      </c>
      <c r="BC16" s="32" t="str">
        <f t="shared" si="3"/>
        <v>INR Zero Only</v>
      </c>
      <c r="IE16" s="34">
        <v>2</v>
      </c>
      <c r="IF16" s="34" t="s">
        <v>37</v>
      </c>
      <c r="IG16" s="34" t="s">
        <v>48</v>
      </c>
      <c r="IH16" s="34">
        <v>10</v>
      </c>
      <c r="II16" s="34" t="s">
        <v>41</v>
      </c>
    </row>
    <row r="17" spans="1:243" s="33" customFormat="1" ht="114" customHeight="1">
      <c r="A17" s="19">
        <v>5</v>
      </c>
      <c r="B17" s="78" t="s">
        <v>64</v>
      </c>
      <c r="C17" s="20" t="s">
        <v>49</v>
      </c>
      <c r="D17" s="74">
        <v>359</v>
      </c>
      <c r="E17" s="76" t="s">
        <v>69</v>
      </c>
      <c r="F17" s="66">
        <v>1</v>
      </c>
      <c r="G17" s="35"/>
      <c r="H17" s="23"/>
      <c r="I17" s="21" t="s">
        <v>42</v>
      </c>
      <c r="J17" s="24">
        <f t="shared" si="0"/>
        <v>1</v>
      </c>
      <c r="K17" s="25" t="s">
        <v>57</v>
      </c>
      <c r="L17" s="25" t="s">
        <v>8</v>
      </c>
      <c r="M17" s="63"/>
      <c r="N17" s="36"/>
      <c r="O17" s="36"/>
      <c r="P17" s="37"/>
      <c r="Q17" s="36"/>
      <c r="R17" s="36"/>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61">
        <f t="shared" si="1"/>
        <v>0</v>
      </c>
      <c r="BB17" s="61">
        <f t="shared" si="2"/>
        <v>0</v>
      </c>
      <c r="BC17" s="32" t="str">
        <f t="shared" si="3"/>
        <v>INR Zero Only</v>
      </c>
      <c r="IE17" s="34">
        <v>3</v>
      </c>
      <c r="IF17" s="34" t="s">
        <v>50</v>
      </c>
      <c r="IG17" s="34" t="s">
        <v>51</v>
      </c>
      <c r="IH17" s="34">
        <v>10</v>
      </c>
      <c r="II17" s="34" t="s">
        <v>41</v>
      </c>
    </row>
    <row r="18" spans="1:243" s="33" customFormat="1" ht="67.5">
      <c r="A18" s="19">
        <v>6</v>
      </c>
      <c r="B18" s="78" t="s">
        <v>65</v>
      </c>
      <c r="C18" s="20" t="s">
        <v>52</v>
      </c>
      <c r="D18" s="74">
        <v>271</v>
      </c>
      <c r="E18" s="76" t="s">
        <v>69</v>
      </c>
      <c r="F18" s="66">
        <v>1</v>
      </c>
      <c r="G18" s="35"/>
      <c r="H18" s="23"/>
      <c r="I18" s="21" t="s">
        <v>42</v>
      </c>
      <c r="J18" s="24">
        <f t="shared" si="0"/>
        <v>1</v>
      </c>
      <c r="K18" s="25" t="s">
        <v>57</v>
      </c>
      <c r="L18" s="25" t="s">
        <v>8</v>
      </c>
      <c r="M18" s="63"/>
      <c r="N18" s="36"/>
      <c r="O18" s="36"/>
      <c r="P18" s="37"/>
      <c r="Q18" s="36"/>
      <c r="R18" s="36"/>
      <c r="S18" s="38"/>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61">
        <f t="shared" si="1"/>
        <v>0</v>
      </c>
      <c r="BB18" s="61">
        <f t="shared" si="2"/>
        <v>0</v>
      </c>
      <c r="BC18" s="32" t="str">
        <f t="shared" si="3"/>
        <v>INR Zero Only</v>
      </c>
      <c r="IE18" s="34"/>
      <c r="IF18" s="34"/>
      <c r="IG18" s="34"/>
      <c r="IH18" s="34"/>
      <c r="II18" s="34"/>
    </row>
    <row r="19" spans="1:243" s="33" customFormat="1" ht="54">
      <c r="A19" s="19">
        <v>7</v>
      </c>
      <c r="B19" s="78" t="s">
        <v>66</v>
      </c>
      <c r="C19" s="20" t="s">
        <v>53</v>
      </c>
      <c r="D19" s="74">
        <v>383</v>
      </c>
      <c r="E19" s="76" t="s">
        <v>69</v>
      </c>
      <c r="F19" s="66">
        <v>1</v>
      </c>
      <c r="G19" s="35"/>
      <c r="H19" s="23"/>
      <c r="I19" s="21" t="s">
        <v>42</v>
      </c>
      <c r="J19" s="24">
        <f t="shared" si="0"/>
        <v>1</v>
      </c>
      <c r="K19" s="25" t="s">
        <v>57</v>
      </c>
      <c r="L19" s="64" t="s">
        <v>8</v>
      </c>
      <c r="M19" s="63"/>
      <c r="N19" s="65"/>
      <c r="O19" s="36"/>
      <c r="P19" s="37"/>
      <c r="Q19" s="36"/>
      <c r="R19" s="36"/>
      <c r="S19" s="38"/>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61">
        <f t="shared" si="1"/>
        <v>0</v>
      </c>
      <c r="BB19" s="61">
        <f t="shared" si="2"/>
        <v>0</v>
      </c>
      <c r="BC19" s="32" t="str">
        <f t="shared" si="3"/>
        <v>INR Zero Only</v>
      </c>
      <c r="IE19" s="34"/>
      <c r="IF19" s="34"/>
      <c r="IG19" s="34"/>
      <c r="IH19" s="34"/>
      <c r="II19" s="34"/>
    </row>
    <row r="20" spans="1:243" s="33" customFormat="1" ht="54">
      <c r="A20" s="19">
        <v>8</v>
      </c>
      <c r="B20" s="78" t="s">
        <v>67</v>
      </c>
      <c r="C20" s="20" t="s">
        <v>77</v>
      </c>
      <c r="D20" s="74">
        <v>512</v>
      </c>
      <c r="E20" s="76" t="s">
        <v>68</v>
      </c>
      <c r="F20" s="66">
        <v>1</v>
      </c>
      <c r="G20" s="35"/>
      <c r="H20" s="23"/>
      <c r="I20" s="21" t="s">
        <v>42</v>
      </c>
      <c r="J20" s="24">
        <f aca="true" t="shared" si="4" ref="J20:J52">IF(I20="Less(-)",-1,1)</f>
        <v>1</v>
      </c>
      <c r="K20" s="25" t="s">
        <v>57</v>
      </c>
      <c r="L20" s="64" t="s">
        <v>8</v>
      </c>
      <c r="M20" s="63"/>
      <c r="N20" s="65"/>
      <c r="O20" s="36"/>
      <c r="P20" s="37"/>
      <c r="Q20" s="36"/>
      <c r="R20" s="36"/>
      <c r="S20" s="38"/>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61">
        <f aca="true" t="shared" si="5" ref="BA20:BA52">total_amount_ba($B$2,$D$2,D20,F20,J20,K20,M20)</f>
        <v>0</v>
      </c>
      <c r="BB20" s="61">
        <f aca="true" t="shared" si="6" ref="BB20:BB52">BA20+SUM(N20:AZ20)</f>
        <v>0</v>
      </c>
      <c r="BC20" s="32" t="str">
        <f aca="true" t="shared" si="7" ref="BC20:BC52">SpellNumber(L20,BB20)</f>
        <v>INR Zero Only</v>
      </c>
      <c r="IE20" s="34"/>
      <c r="IF20" s="34"/>
      <c r="IG20" s="34"/>
      <c r="IH20" s="34"/>
      <c r="II20" s="34"/>
    </row>
    <row r="21" spans="1:243" s="33" customFormat="1" ht="76.5" customHeight="1">
      <c r="A21" s="19">
        <v>9</v>
      </c>
      <c r="B21" s="78" t="s">
        <v>70</v>
      </c>
      <c r="C21" s="20" t="s">
        <v>78</v>
      </c>
      <c r="D21" s="74">
        <v>73</v>
      </c>
      <c r="E21" s="76" t="s">
        <v>69</v>
      </c>
      <c r="F21" s="66">
        <v>1</v>
      </c>
      <c r="G21" s="35"/>
      <c r="H21" s="23"/>
      <c r="I21" s="21" t="s">
        <v>42</v>
      </c>
      <c r="J21" s="24">
        <f t="shared" si="4"/>
        <v>1</v>
      </c>
      <c r="K21" s="25" t="s">
        <v>57</v>
      </c>
      <c r="L21" s="64" t="s">
        <v>8</v>
      </c>
      <c r="M21" s="63"/>
      <c r="N21" s="65"/>
      <c r="O21" s="36"/>
      <c r="P21" s="37"/>
      <c r="Q21" s="36"/>
      <c r="R21" s="36"/>
      <c r="S21" s="38"/>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61">
        <f t="shared" si="5"/>
        <v>0</v>
      </c>
      <c r="BB21" s="61">
        <f t="shared" si="6"/>
        <v>0</v>
      </c>
      <c r="BC21" s="32" t="str">
        <f t="shared" si="7"/>
        <v>INR Zero Only</v>
      </c>
      <c r="IE21" s="34"/>
      <c r="IF21" s="34"/>
      <c r="IG21" s="34"/>
      <c r="IH21" s="34"/>
      <c r="II21" s="34"/>
    </row>
    <row r="22" spans="1:243" s="33" customFormat="1" ht="51" customHeight="1">
      <c r="A22" s="19">
        <v>10</v>
      </c>
      <c r="B22" s="78" t="s">
        <v>71</v>
      </c>
      <c r="C22" s="20" t="s">
        <v>79</v>
      </c>
      <c r="D22" s="74">
        <v>25</v>
      </c>
      <c r="E22" s="76" t="s">
        <v>69</v>
      </c>
      <c r="F22" s="66">
        <v>1</v>
      </c>
      <c r="G22" s="35"/>
      <c r="H22" s="23"/>
      <c r="I22" s="21" t="s">
        <v>42</v>
      </c>
      <c r="J22" s="24">
        <f t="shared" si="4"/>
        <v>1</v>
      </c>
      <c r="K22" s="25" t="s">
        <v>57</v>
      </c>
      <c r="L22" s="64" t="s">
        <v>8</v>
      </c>
      <c r="M22" s="63"/>
      <c r="N22" s="65"/>
      <c r="O22" s="36"/>
      <c r="P22" s="37"/>
      <c r="Q22" s="36"/>
      <c r="R22" s="36"/>
      <c r="S22" s="38"/>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61">
        <f t="shared" si="5"/>
        <v>0</v>
      </c>
      <c r="BB22" s="61">
        <f t="shared" si="6"/>
        <v>0</v>
      </c>
      <c r="BC22" s="32" t="str">
        <f t="shared" si="7"/>
        <v>INR Zero Only</v>
      </c>
      <c r="IE22" s="34"/>
      <c r="IF22" s="34"/>
      <c r="IG22" s="34"/>
      <c r="IH22" s="34"/>
      <c r="II22" s="34"/>
    </row>
    <row r="23" spans="1:243" s="33" customFormat="1" ht="227.25" customHeight="1">
      <c r="A23" s="19">
        <v>11</v>
      </c>
      <c r="B23" s="78" t="s">
        <v>72</v>
      </c>
      <c r="C23" s="20" t="s">
        <v>80</v>
      </c>
      <c r="D23" s="74">
        <v>161</v>
      </c>
      <c r="E23" s="76" t="s">
        <v>69</v>
      </c>
      <c r="F23" s="66">
        <v>1</v>
      </c>
      <c r="G23" s="35"/>
      <c r="H23" s="23"/>
      <c r="I23" s="21" t="s">
        <v>42</v>
      </c>
      <c r="J23" s="24">
        <f t="shared" si="4"/>
        <v>1</v>
      </c>
      <c r="K23" s="25" t="s">
        <v>57</v>
      </c>
      <c r="L23" s="64" t="s">
        <v>8</v>
      </c>
      <c r="M23" s="63"/>
      <c r="N23" s="65"/>
      <c r="O23" s="36"/>
      <c r="P23" s="37"/>
      <c r="Q23" s="36"/>
      <c r="R23" s="36"/>
      <c r="S23" s="38"/>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61">
        <f t="shared" si="5"/>
        <v>0</v>
      </c>
      <c r="BB23" s="61">
        <f t="shared" si="6"/>
        <v>0</v>
      </c>
      <c r="BC23" s="32" t="str">
        <f t="shared" si="7"/>
        <v>INR Zero Only</v>
      </c>
      <c r="IE23" s="34"/>
      <c r="IF23" s="34"/>
      <c r="IG23" s="34"/>
      <c r="IH23" s="34"/>
      <c r="II23" s="34"/>
    </row>
    <row r="24" spans="1:243" s="33" customFormat="1" ht="100.5" customHeight="1">
      <c r="A24" s="19">
        <v>12</v>
      </c>
      <c r="B24" s="78" t="s">
        <v>73</v>
      </c>
      <c r="C24" s="20" t="s">
        <v>81</v>
      </c>
      <c r="D24" s="74">
        <v>918</v>
      </c>
      <c r="E24" s="76" t="s">
        <v>68</v>
      </c>
      <c r="F24" s="66">
        <v>1</v>
      </c>
      <c r="G24" s="35"/>
      <c r="H24" s="23"/>
      <c r="I24" s="21" t="s">
        <v>42</v>
      </c>
      <c r="J24" s="24">
        <f t="shared" si="4"/>
        <v>1</v>
      </c>
      <c r="K24" s="25" t="s">
        <v>57</v>
      </c>
      <c r="L24" s="64" t="s">
        <v>8</v>
      </c>
      <c r="M24" s="63"/>
      <c r="N24" s="65"/>
      <c r="O24" s="36"/>
      <c r="P24" s="37"/>
      <c r="Q24" s="36"/>
      <c r="R24" s="36"/>
      <c r="S24" s="38"/>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61">
        <f t="shared" si="5"/>
        <v>0</v>
      </c>
      <c r="BB24" s="61">
        <f t="shared" si="6"/>
        <v>0</v>
      </c>
      <c r="BC24" s="32" t="str">
        <f t="shared" si="7"/>
        <v>INR Zero Only</v>
      </c>
      <c r="IE24" s="34"/>
      <c r="IF24" s="34"/>
      <c r="IG24" s="34"/>
      <c r="IH24" s="34"/>
      <c r="II24" s="34"/>
    </row>
    <row r="25" spans="1:243" s="33" customFormat="1" ht="147" customHeight="1">
      <c r="A25" s="19">
        <v>13</v>
      </c>
      <c r="B25" s="78" t="s">
        <v>74</v>
      </c>
      <c r="C25" s="20" t="s">
        <v>82</v>
      </c>
      <c r="D25" s="74">
        <v>21</v>
      </c>
      <c r="E25" s="76" t="s">
        <v>75</v>
      </c>
      <c r="F25" s="66">
        <v>1</v>
      </c>
      <c r="G25" s="35"/>
      <c r="H25" s="23"/>
      <c r="I25" s="21" t="s">
        <v>42</v>
      </c>
      <c r="J25" s="24">
        <f t="shared" si="4"/>
        <v>1</v>
      </c>
      <c r="K25" s="25" t="s">
        <v>57</v>
      </c>
      <c r="L25" s="64" t="s">
        <v>8</v>
      </c>
      <c r="M25" s="63"/>
      <c r="N25" s="65"/>
      <c r="O25" s="36"/>
      <c r="P25" s="37"/>
      <c r="Q25" s="36"/>
      <c r="R25" s="36"/>
      <c r="S25" s="38"/>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61">
        <f t="shared" si="5"/>
        <v>0</v>
      </c>
      <c r="BB25" s="61">
        <f t="shared" si="6"/>
        <v>0</v>
      </c>
      <c r="BC25" s="32" t="str">
        <f t="shared" si="7"/>
        <v>INR Zero Only</v>
      </c>
      <c r="IE25" s="34"/>
      <c r="IF25" s="34"/>
      <c r="IG25" s="34"/>
      <c r="IH25" s="34"/>
      <c r="II25" s="34"/>
    </row>
    <row r="26" spans="1:243" s="33" customFormat="1" ht="54">
      <c r="A26" s="19">
        <v>14</v>
      </c>
      <c r="B26" s="78" t="s">
        <v>76</v>
      </c>
      <c r="C26" s="20" t="s">
        <v>83</v>
      </c>
      <c r="D26" s="74">
        <v>37.5</v>
      </c>
      <c r="E26" s="76" t="s">
        <v>69</v>
      </c>
      <c r="F26" s="66">
        <v>1</v>
      </c>
      <c r="G26" s="35"/>
      <c r="H26" s="23"/>
      <c r="I26" s="21" t="s">
        <v>42</v>
      </c>
      <c r="J26" s="24">
        <f t="shared" si="4"/>
        <v>1</v>
      </c>
      <c r="K26" s="25" t="s">
        <v>57</v>
      </c>
      <c r="L26" s="64" t="s">
        <v>8</v>
      </c>
      <c r="M26" s="63"/>
      <c r="N26" s="65"/>
      <c r="O26" s="36"/>
      <c r="P26" s="37"/>
      <c r="Q26" s="36"/>
      <c r="R26" s="36"/>
      <c r="S26" s="38"/>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61">
        <f t="shared" si="5"/>
        <v>0</v>
      </c>
      <c r="BB26" s="61">
        <f t="shared" si="6"/>
        <v>0</v>
      </c>
      <c r="BC26" s="32" t="str">
        <f t="shared" si="7"/>
        <v>INR Zero Only</v>
      </c>
      <c r="IE26" s="34"/>
      <c r="IF26" s="34"/>
      <c r="IG26" s="34"/>
      <c r="IH26" s="34"/>
      <c r="II26" s="34"/>
    </row>
    <row r="27" spans="1:243" s="33" customFormat="1" ht="108">
      <c r="A27" s="19">
        <v>15</v>
      </c>
      <c r="B27" s="78" t="s">
        <v>84</v>
      </c>
      <c r="C27" s="20" t="s">
        <v>101</v>
      </c>
      <c r="D27" s="74">
        <v>112.5</v>
      </c>
      <c r="E27" s="76" t="s">
        <v>68</v>
      </c>
      <c r="F27" s="66">
        <v>1</v>
      </c>
      <c r="G27" s="35"/>
      <c r="H27" s="23"/>
      <c r="I27" s="21" t="s">
        <v>42</v>
      </c>
      <c r="J27" s="24">
        <f t="shared" si="4"/>
        <v>1</v>
      </c>
      <c r="K27" s="25" t="s">
        <v>57</v>
      </c>
      <c r="L27" s="64" t="s">
        <v>8</v>
      </c>
      <c r="M27" s="63"/>
      <c r="N27" s="65"/>
      <c r="O27" s="36"/>
      <c r="P27" s="37"/>
      <c r="Q27" s="36"/>
      <c r="R27" s="36"/>
      <c r="S27" s="38"/>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61">
        <f t="shared" si="5"/>
        <v>0</v>
      </c>
      <c r="BB27" s="61">
        <f t="shared" si="6"/>
        <v>0</v>
      </c>
      <c r="BC27" s="32" t="str">
        <f t="shared" si="7"/>
        <v>INR Zero Only</v>
      </c>
      <c r="IE27" s="34"/>
      <c r="IF27" s="34"/>
      <c r="IG27" s="34"/>
      <c r="IH27" s="34"/>
      <c r="II27" s="34"/>
    </row>
    <row r="28" spans="1:243" s="33" customFormat="1" ht="54">
      <c r="A28" s="19">
        <v>16</v>
      </c>
      <c r="B28" s="78" t="s">
        <v>85</v>
      </c>
      <c r="C28" s="20" t="s">
        <v>102</v>
      </c>
      <c r="D28" s="74">
        <v>465</v>
      </c>
      <c r="E28" s="76" t="s">
        <v>68</v>
      </c>
      <c r="F28" s="66">
        <v>1</v>
      </c>
      <c r="G28" s="35"/>
      <c r="H28" s="23"/>
      <c r="I28" s="21" t="s">
        <v>42</v>
      </c>
      <c r="J28" s="24">
        <f t="shared" si="4"/>
        <v>1</v>
      </c>
      <c r="K28" s="25" t="s">
        <v>57</v>
      </c>
      <c r="L28" s="64" t="s">
        <v>8</v>
      </c>
      <c r="M28" s="63"/>
      <c r="N28" s="65"/>
      <c r="O28" s="36"/>
      <c r="P28" s="37"/>
      <c r="Q28" s="36"/>
      <c r="R28" s="36"/>
      <c r="S28" s="38"/>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61">
        <f t="shared" si="5"/>
        <v>0</v>
      </c>
      <c r="BB28" s="61">
        <f t="shared" si="6"/>
        <v>0</v>
      </c>
      <c r="BC28" s="32" t="str">
        <f t="shared" si="7"/>
        <v>INR Zero Only</v>
      </c>
      <c r="IE28" s="34"/>
      <c r="IF28" s="34"/>
      <c r="IG28" s="34"/>
      <c r="IH28" s="34"/>
      <c r="II28" s="34"/>
    </row>
    <row r="29" spans="1:243" s="33" customFormat="1" ht="81">
      <c r="A29" s="19">
        <v>17</v>
      </c>
      <c r="B29" s="78" t="s">
        <v>86</v>
      </c>
      <c r="C29" s="20" t="s">
        <v>103</v>
      </c>
      <c r="D29" s="74">
        <v>375</v>
      </c>
      <c r="E29" s="76" t="s">
        <v>68</v>
      </c>
      <c r="F29" s="66">
        <v>1</v>
      </c>
      <c r="G29" s="35"/>
      <c r="H29" s="23"/>
      <c r="I29" s="21" t="s">
        <v>42</v>
      </c>
      <c r="J29" s="24">
        <f t="shared" si="4"/>
        <v>1</v>
      </c>
      <c r="K29" s="25" t="s">
        <v>57</v>
      </c>
      <c r="L29" s="64" t="s">
        <v>8</v>
      </c>
      <c r="M29" s="63"/>
      <c r="N29" s="65"/>
      <c r="O29" s="36"/>
      <c r="P29" s="37"/>
      <c r="Q29" s="36"/>
      <c r="R29" s="36"/>
      <c r="S29" s="38"/>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61">
        <f t="shared" si="5"/>
        <v>0</v>
      </c>
      <c r="BB29" s="61">
        <f t="shared" si="6"/>
        <v>0</v>
      </c>
      <c r="BC29" s="32" t="str">
        <f t="shared" si="7"/>
        <v>INR Zero Only</v>
      </c>
      <c r="IE29" s="34"/>
      <c r="IF29" s="34"/>
      <c r="IG29" s="34"/>
      <c r="IH29" s="34"/>
      <c r="II29" s="34"/>
    </row>
    <row r="30" spans="1:243" s="33" customFormat="1" ht="81">
      <c r="A30" s="19">
        <v>18</v>
      </c>
      <c r="B30" s="78" t="s">
        <v>87</v>
      </c>
      <c r="C30" s="20" t="s">
        <v>104</v>
      </c>
      <c r="D30" s="74">
        <v>375</v>
      </c>
      <c r="E30" s="76" t="s">
        <v>68</v>
      </c>
      <c r="F30" s="66">
        <v>1</v>
      </c>
      <c r="G30" s="35"/>
      <c r="H30" s="23"/>
      <c r="I30" s="21" t="s">
        <v>42</v>
      </c>
      <c r="J30" s="24">
        <f t="shared" si="4"/>
        <v>1</v>
      </c>
      <c r="K30" s="25" t="s">
        <v>57</v>
      </c>
      <c r="L30" s="64" t="s">
        <v>8</v>
      </c>
      <c r="M30" s="63"/>
      <c r="N30" s="65"/>
      <c r="O30" s="36"/>
      <c r="P30" s="37"/>
      <c r="Q30" s="36"/>
      <c r="R30" s="36"/>
      <c r="S30" s="38"/>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61">
        <f t="shared" si="5"/>
        <v>0</v>
      </c>
      <c r="BB30" s="61">
        <f t="shared" si="6"/>
        <v>0</v>
      </c>
      <c r="BC30" s="32" t="str">
        <f t="shared" si="7"/>
        <v>INR Zero Only</v>
      </c>
      <c r="IE30" s="34"/>
      <c r="IF30" s="34"/>
      <c r="IG30" s="34"/>
      <c r="IH30" s="34"/>
      <c r="II30" s="34"/>
    </row>
    <row r="31" spans="1:243" s="33" customFormat="1" ht="54">
      <c r="A31" s="19">
        <v>19</v>
      </c>
      <c r="B31" s="78" t="s">
        <v>88</v>
      </c>
      <c r="C31" s="20" t="s">
        <v>105</v>
      </c>
      <c r="D31" s="74">
        <v>375</v>
      </c>
      <c r="E31" s="76" t="s">
        <v>68</v>
      </c>
      <c r="F31" s="66">
        <v>1</v>
      </c>
      <c r="G31" s="35"/>
      <c r="H31" s="23"/>
      <c r="I31" s="21" t="s">
        <v>42</v>
      </c>
      <c r="J31" s="24">
        <f t="shared" si="4"/>
        <v>1</v>
      </c>
      <c r="K31" s="25" t="s">
        <v>57</v>
      </c>
      <c r="L31" s="64" t="s">
        <v>8</v>
      </c>
      <c r="M31" s="63"/>
      <c r="N31" s="65"/>
      <c r="O31" s="36"/>
      <c r="P31" s="37"/>
      <c r="Q31" s="36"/>
      <c r="R31" s="36"/>
      <c r="S31" s="38"/>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61">
        <f t="shared" si="5"/>
        <v>0</v>
      </c>
      <c r="BB31" s="61">
        <f t="shared" si="6"/>
        <v>0</v>
      </c>
      <c r="BC31" s="32" t="str">
        <f t="shared" si="7"/>
        <v>INR Zero Only</v>
      </c>
      <c r="IE31" s="34"/>
      <c r="IF31" s="34"/>
      <c r="IG31" s="34"/>
      <c r="IH31" s="34"/>
      <c r="II31" s="34"/>
    </row>
    <row r="32" spans="1:243" s="33" customFormat="1" ht="101.25" customHeight="1">
      <c r="A32" s="19">
        <v>20</v>
      </c>
      <c r="B32" s="78" t="s">
        <v>89</v>
      </c>
      <c r="C32" s="20" t="s">
        <v>106</v>
      </c>
      <c r="D32" s="74">
        <v>375</v>
      </c>
      <c r="E32" s="76" t="s">
        <v>68</v>
      </c>
      <c r="F32" s="66">
        <v>1</v>
      </c>
      <c r="G32" s="35"/>
      <c r="H32" s="23"/>
      <c r="I32" s="21" t="s">
        <v>42</v>
      </c>
      <c r="J32" s="24">
        <f t="shared" si="4"/>
        <v>1</v>
      </c>
      <c r="K32" s="25" t="s">
        <v>57</v>
      </c>
      <c r="L32" s="64" t="s">
        <v>8</v>
      </c>
      <c r="M32" s="63"/>
      <c r="N32" s="65"/>
      <c r="O32" s="36"/>
      <c r="P32" s="37"/>
      <c r="Q32" s="36"/>
      <c r="R32" s="36"/>
      <c r="S32" s="38"/>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61">
        <f t="shared" si="5"/>
        <v>0</v>
      </c>
      <c r="BB32" s="61">
        <f t="shared" si="6"/>
        <v>0</v>
      </c>
      <c r="BC32" s="32" t="str">
        <f t="shared" si="7"/>
        <v>INR Zero Only</v>
      </c>
      <c r="IE32" s="34"/>
      <c r="IF32" s="34"/>
      <c r="IG32" s="34"/>
      <c r="IH32" s="34"/>
      <c r="II32" s="34"/>
    </row>
    <row r="33" spans="1:243" s="33" customFormat="1" ht="75.75" customHeight="1">
      <c r="A33" s="19">
        <v>21</v>
      </c>
      <c r="B33" s="78" t="s">
        <v>90</v>
      </c>
      <c r="C33" s="20" t="s">
        <v>107</v>
      </c>
      <c r="D33" s="74">
        <v>375</v>
      </c>
      <c r="E33" s="76" t="s">
        <v>68</v>
      </c>
      <c r="F33" s="66">
        <v>1</v>
      </c>
      <c r="G33" s="35"/>
      <c r="H33" s="23"/>
      <c r="I33" s="21" t="s">
        <v>42</v>
      </c>
      <c r="J33" s="24">
        <f t="shared" si="4"/>
        <v>1</v>
      </c>
      <c r="K33" s="25" t="s">
        <v>57</v>
      </c>
      <c r="L33" s="64" t="s">
        <v>8</v>
      </c>
      <c r="M33" s="63"/>
      <c r="N33" s="65"/>
      <c r="O33" s="36"/>
      <c r="P33" s="37"/>
      <c r="Q33" s="36"/>
      <c r="R33" s="36"/>
      <c r="S33" s="38"/>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61">
        <f t="shared" si="5"/>
        <v>0</v>
      </c>
      <c r="BB33" s="61">
        <f t="shared" si="6"/>
        <v>0</v>
      </c>
      <c r="BC33" s="32" t="str">
        <f t="shared" si="7"/>
        <v>INR Zero Only</v>
      </c>
      <c r="IE33" s="34"/>
      <c r="IF33" s="34"/>
      <c r="IG33" s="34"/>
      <c r="IH33" s="34"/>
      <c r="II33" s="34"/>
    </row>
    <row r="34" spans="1:243" s="33" customFormat="1" ht="105" customHeight="1">
      <c r="A34" s="19">
        <v>22</v>
      </c>
      <c r="B34" s="78" t="s">
        <v>91</v>
      </c>
      <c r="C34" s="20" t="s">
        <v>108</v>
      </c>
      <c r="D34" s="74">
        <v>375</v>
      </c>
      <c r="E34" s="76" t="s">
        <v>68</v>
      </c>
      <c r="F34" s="66">
        <v>1</v>
      </c>
      <c r="G34" s="35"/>
      <c r="H34" s="23"/>
      <c r="I34" s="21" t="s">
        <v>42</v>
      </c>
      <c r="J34" s="24">
        <f t="shared" si="4"/>
        <v>1</v>
      </c>
      <c r="K34" s="25" t="s">
        <v>57</v>
      </c>
      <c r="L34" s="64" t="s">
        <v>8</v>
      </c>
      <c r="M34" s="63"/>
      <c r="N34" s="65"/>
      <c r="O34" s="36"/>
      <c r="P34" s="37"/>
      <c r="Q34" s="36"/>
      <c r="R34" s="36"/>
      <c r="S34" s="38"/>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61">
        <f t="shared" si="5"/>
        <v>0</v>
      </c>
      <c r="BB34" s="61">
        <f t="shared" si="6"/>
        <v>0</v>
      </c>
      <c r="BC34" s="32" t="str">
        <f t="shared" si="7"/>
        <v>INR Zero Only</v>
      </c>
      <c r="IE34" s="34"/>
      <c r="IF34" s="34"/>
      <c r="IG34" s="34"/>
      <c r="IH34" s="34"/>
      <c r="II34" s="34"/>
    </row>
    <row r="35" spans="1:243" s="33" customFormat="1" ht="94.5">
      <c r="A35" s="19">
        <v>23</v>
      </c>
      <c r="B35" s="78" t="s">
        <v>92</v>
      </c>
      <c r="C35" s="20" t="s">
        <v>109</v>
      </c>
      <c r="D35" s="74">
        <v>375</v>
      </c>
      <c r="E35" s="76" t="s">
        <v>68</v>
      </c>
      <c r="F35" s="66">
        <v>1</v>
      </c>
      <c r="G35" s="35"/>
      <c r="H35" s="23"/>
      <c r="I35" s="21" t="s">
        <v>42</v>
      </c>
      <c r="J35" s="24">
        <f t="shared" si="4"/>
        <v>1</v>
      </c>
      <c r="K35" s="25" t="s">
        <v>57</v>
      </c>
      <c r="L35" s="64" t="s">
        <v>8</v>
      </c>
      <c r="M35" s="63"/>
      <c r="N35" s="65"/>
      <c r="O35" s="36"/>
      <c r="P35" s="37"/>
      <c r="Q35" s="36"/>
      <c r="R35" s="36"/>
      <c r="S35" s="38"/>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61">
        <f t="shared" si="5"/>
        <v>0</v>
      </c>
      <c r="BB35" s="61">
        <f t="shared" si="6"/>
        <v>0</v>
      </c>
      <c r="BC35" s="32" t="str">
        <f t="shared" si="7"/>
        <v>INR Zero Only</v>
      </c>
      <c r="IE35" s="34"/>
      <c r="IF35" s="34"/>
      <c r="IG35" s="34"/>
      <c r="IH35" s="34"/>
      <c r="II35" s="34"/>
    </row>
    <row r="36" spans="1:243" s="33" customFormat="1" ht="148.5">
      <c r="A36" s="19">
        <v>24</v>
      </c>
      <c r="B36" s="78" t="s">
        <v>93</v>
      </c>
      <c r="C36" s="20" t="s">
        <v>110</v>
      </c>
      <c r="D36" s="74">
        <v>1102</v>
      </c>
      <c r="E36" s="76" t="s">
        <v>94</v>
      </c>
      <c r="F36" s="66">
        <v>1</v>
      </c>
      <c r="G36" s="35"/>
      <c r="H36" s="23"/>
      <c r="I36" s="21" t="s">
        <v>42</v>
      </c>
      <c r="J36" s="24">
        <f t="shared" si="4"/>
        <v>1</v>
      </c>
      <c r="K36" s="25" t="s">
        <v>57</v>
      </c>
      <c r="L36" s="64" t="s">
        <v>8</v>
      </c>
      <c r="M36" s="63"/>
      <c r="N36" s="65"/>
      <c r="O36" s="36"/>
      <c r="P36" s="37"/>
      <c r="Q36" s="36"/>
      <c r="R36" s="36"/>
      <c r="S36" s="38"/>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61">
        <f t="shared" si="5"/>
        <v>0</v>
      </c>
      <c r="BB36" s="61">
        <f t="shared" si="6"/>
        <v>0</v>
      </c>
      <c r="BC36" s="32" t="str">
        <f t="shared" si="7"/>
        <v>INR Zero Only</v>
      </c>
      <c r="IE36" s="34"/>
      <c r="IF36" s="34"/>
      <c r="IG36" s="34"/>
      <c r="IH36" s="34"/>
      <c r="II36" s="34"/>
    </row>
    <row r="37" spans="1:243" s="33" customFormat="1" ht="64.5" customHeight="1">
      <c r="A37" s="19">
        <v>25</v>
      </c>
      <c r="B37" s="78" t="s">
        <v>95</v>
      </c>
      <c r="C37" s="20" t="s">
        <v>111</v>
      </c>
      <c r="D37" s="74">
        <v>37.298</v>
      </c>
      <c r="E37" s="76" t="s">
        <v>96</v>
      </c>
      <c r="F37" s="66">
        <v>1</v>
      </c>
      <c r="G37" s="35"/>
      <c r="H37" s="23"/>
      <c r="I37" s="21" t="s">
        <v>42</v>
      </c>
      <c r="J37" s="24">
        <f t="shared" si="4"/>
        <v>1</v>
      </c>
      <c r="K37" s="25" t="s">
        <v>57</v>
      </c>
      <c r="L37" s="64" t="s">
        <v>8</v>
      </c>
      <c r="M37" s="63"/>
      <c r="N37" s="65"/>
      <c r="O37" s="36"/>
      <c r="P37" s="37"/>
      <c r="Q37" s="36"/>
      <c r="R37" s="36"/>
      <c r="S37" s="38"/>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61">
        <f t="shared" si="5"/>
        <v>0</v>
      </c>
      <c r="BB37" s="61">
        <f t="shared" si="6"/>
        <v>0</v>
      </c>
      <c r="BC37" s="32" t="str">
        <f t="shared" si="7"/>
        <v>INR Zero Only</v>
      </c>
      <c r="IE37" s="34"/>
      <c r="IF37" s="34"/>
      <c r="IG37" s="34"/>
      <c r="IH37" s="34"/>
      <c r="II37" s="34"/>
    </row>
    <row r="38" spans="1:243" s="33" customFormat="1" ht="173.25" customHeight="1">
      <c r="A38" s="19">
        <v>26</v>
      </c>
      <c r="B38" s="78" t="s">
        <v>97</v>
      </c>
      <c r="C38" s="20" t="s">
        <v>112</v>
      </c>
      <c r="D38" s="74">
        <v>144</v>
      </c>
      <c r="E38" s="76" t="s">
        <v>98</v>
      </c>
      <c r="F38" s="66">
        <v>1</v>
      </c>
      <c r="G38" s="35"/>
      <c r="H38" s="23"/>
      <c r="I38" s="21" t="s">
        <v>42</v>
      </c>
      <c r="J38" s="24">
        <f t="shared" si="4"/>
        <v>1</v>
      </c>
      <c r="K38" s="25" t="s">
        <v>57</v>
      </c>
      <c r="L38" s="64" t="s">
        <v>8</v>
      </c>
      <c r="M38" s="63"/>
      <c r="N38" s="65"/>
      <c r="O38" s="36"/>
      <c r="P38" s="37"/>
      <c r="Q38" s="36"/>
      <c r="R38" s="36"/>
      <c r="S38" s="38"/>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61">
        <f t="shared" si="5"/>
        <v>0</v>
      </c>
      <c r="BB38" s="61">
        <f t="shared" si="6"/>
        <v>0</v>
      </c>
      <c r="BC38" s="32" t="str">
        <f t="shared" si="7"/>
        <v>INR Zero Only</v>
      </c>
      <c r="IE38" s="34"/>
      <c r="IF38" s="34"/>
      <c r="IG38" s="34"/>
      <c r="IH38" s="34"/>
      <c r="II38" s="34"/>
    </row>
    <row r="39" spans="1:243" s="33" customFormat="1" ht="173.25" customHeight="1">
      <c r="A39" s="19">
        <v>27</v>
      </c>
      <c r="B39" s="78" t="s">
        <v>99</v>
      </c>
      <c r="C39" s="20" t="s">
        <v>113</v>
      </c>
      <c r="D39" s="74">
        <v>432</v>
      </c>
      <c r="E39" s="76" t="s">
        <v>98</v>
      </c>
      <c r="F39" s="66">
        <v>1</v>
      </c>
      <c r="G39" s="35"/>
      <c r="H39" s="23"/>
      <c r="I39" s="21" t="s">
        <v>42</v>
      </c>
      <c r="J39" s="24">
        <f t="shared" si="4"/>
        <v>1</v>
      </c>
      <c r="K39" s="25" t="s">
        <v>57</v>
      </c>
      <c r="L39" s="64" t="s">
        <v>8</v>
      </c>
      <c r="M39" s="63"/>
      <c r="N39" s="65"/>
      <c r="O39" s="36"/>
      <c r="P39" s="37"/>
      <c r="Q39" s="36"/>
      <c r="R39" s="36"/>
      <c r="S39" s="38"/>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61">
        <f t="shared" si="5"/>
        <v>0</v>
      </c>
      <c r="BB39" s="61">
        <f t="shared" si="6"/>
        <v>0</v>
      </c>
      <c r="BC39" s="32" t="str">
        <f t="shared" si="7"/>
        <v>INR Zero Only</v>
      </c>
      <c r="IE39" s="34"/>
      <c r="IF39" s="34"/>
      <c r="IG39" s="34"/>
      <c r="IH39" s="34"/>
      <c r="II39" s="34"/>
    </row>
    <row r="40" spans="1:243" s="33" customFormat="1" ht="108" customHeight="1">
      <c r="A40" s="19">
        <v>28</v>
      </c>
      <c r="B40" s="78" t="s">
        <v>100</v>
      </c>
      <c r="C40" s="20" t="s">
        <v>114</v>
      </c>
      <c r="D40" s="74">
        <v>6.3</v>
      </c>
      <c r="E40" s="76" t="s">
        <v>68</v>
      </c>
      <c r="F40" s="66">
        <v>1</v>
      </c>
      <c r="G40" s="35"/>
      <c r="H40" s="23"/>
      <c r="I40" s="21" t="s">
        <v>42</v>
      </c>
      <c r="J40" s="24">
        <f t="shared" si="4"/>
        <v>1</v>
      </c>
      <c r="K40" s="25" t="s">
        <v>57</v>
      </c>
      <c r="L40" s="64" t="s">
        <v>8</v>
      </c>
      <c r="M40" s="63"/>
      <c r="N40" s="65"/>
      <c r="O40" s="36"/>
      <c r="P40" s="37"/>
      <c r="Q40" s="36"/>
      <c r="R40" s="36"/>
      <c r="S40" s="38"/>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61">
        <f t="shared" si="5"/>
        <v>0</v>
      </c>
      <c r="BB40" s="61">
        <f t="shared" si="6"/>
        <v>0</v>
      </c>
      <c r="BC40" s="32" t="str">
        <f t="shared" si="7"/>
        <v>INR Zero Only</v>
      </c>
      <c r="IE40" s="34"/>
      <c r="IF40" s="34"/>
      <c r="IG40" s="34"/>
      <c r="IH40" s="34"/>
      <c r="II40" s="34"/>
    </row>
    <row r="41" spans="1:243" s="33" customFormat="1" ht="54">
      <c r="A41" s="19">
        <v>29</v>
      </c>
      <c r="B41" s="78" t="s">
        <v>115</v>
      </c>
      <c r="C41" s="20" t="s">
        <v>151</v>
      </c>
      <c r="D41" s="74">
        <v>4</v>
      </c>
      <c r="E41" s="76" t="s">
        <v>98</v>
      </c>
      <c r="F41" s="66">
        <v>1</v>
      </c>
      <c r="G41" s="35"/>
      <c r="H41" s="23"/>
      <c r="I41" s="21" t="s">
        <v>42</v>
      </c>
      <c r="J41" s="24">
        <f t="shared" si="4"/>
        <v>1</v>
      </c>
      <c r="K41" s="25" t="s">
        <v>57</v>
      </c>
      <c r="L41" s="64" t="s">
        <v>8</v>
      </c>
      <c r="M41" s="63"/>
      <c r="N41" s="65"/>
      <c r="O41" s="36"/>
      <c r="P41" s="37"/>
      <c r="Q41" s="36"/>
      <c r="R41" s="36"/>
      <c r="S41" s="38"/>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61">
        <f t="shared" si="5"/>
        <v>0</v>
      </c>
      <c r="BB41" s="61">
        <f t="shared" si="6"/>
        <v>0</v>
      </c>
      <c r="BC41" s="32" t="str">
        <f t="shared" si="7"/>
        <v>INR Zero Only</v>
      </c>
      <c r="IE41" s="34"/>
      <c r="IF41" s="34"/>
      <c r="IG41" s="34"/>
      <c r="IH41" s="34"/>
      <c r="II41" s="34"/>
    </row>
    <row r="42" spans="1:243" s="33" customFormat="1" ht="54">
      <c r="A42" s="19">
        <v>30</v>
      </c>
      <c r="B42" s="78" t="s">
        <v>116</v>
      </c>
      <c r="C42" s="20" t="s">
        <v>152</v>
      </c>
      <c r="D42" s="74">
        <v>4</v>
      </c>
      <c r="E42" s="76" t="s">
        <v>98</v>
      </c>
      <c r="F42" s="66">
        <v>1</v>
      </c>
      <c r="G42" s="35"/>
      <c r="H42" s="23"/>
      <c r="I42" s="21" t="s">
        <v>42</v>
      </c>
      <c r="J42" s="24">
        <f t="shared" si="4"/>
        <v>1</v>
      </c>
      <c r="K42" s="25" t="s">
        <v>57</v>
      </c>
      <c r="L42" s="64" t="s">
        <v>8</v>
      </c>
      <c r="M42" s="63"/>
      <c r="N42" s="65"/>
      <c r="O42" s="36"/>
      <c r="P42" s="37"/>
      <c r="Q42" s="36"/>
      <c r="R42" s="36"/>
      <c r="S42" s="38"/>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61">
        <f t="shared" si="5"/>
        <v>0</v>
      </c>
      <c r="BB42" s="61">
        <f t="shared" si="6"/>
        <v>0</v>
      </c>
      <c r="BC42" s="32" t="str">
        <f t="shared" si="7"/>
        <v>INR Zero Only</v>
      </c>
      <c r="IE42" s="34"/>
      <c r="IF42" s="34"/>
      <c r="IG42" s="34"/>
      <c r="IH42" s="34"/>
      <c r="II42" s="34"/>
    </row>
    <row r="43" spans="1:243" s="33" customFormat="1" ht="54">
      <c r="A43" s="19">
        <v>31</v>
      </c>
      <c r="B43" s="78" t="s">
        <v>117</v>
      </c>
      <c r="C43" s="20" t="s">
        <v>153</v>
      </c>
      <c r="D43" s="74">
        <v>4</v>
      </c>
      <c r="E43" s="76" t="s">
        <v>98</v>
      </c>
      <c r="F43" s="66">
        <v>1</v>
      </c>
      <c r="G43" s="35"/>
      <c r="H43" s="23"/>
      <c r="I43" s="21" t="s">
        <v>42</v>
      </c>
      <c r="J43" s="24">
        <f t="shared" si="4"/>
        <v>1</v>
      </c>
      <c r="K43" s="25" t="s">
        <v>57</v>
      </c>
      <c r="L43" s="64" t="s">
        <v>8</v>
      </c>
      <c r="M43" s="63"/>
      <c r="N43" s="65"/>
      <c r="O43" s="36"/>
      <c r="P43" s="37"/>
      <c r="Q43" s="36"/>
      <c r="R43" s="36"/>
      <c r="S43" s="38"/>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61">
        <f t="shared" si="5"/>
        <v>0</v>
      </c>
      <c r="BB43" s="61">
        <f t="shared" si="6"/>
        <v>0</v>
      </c>
      <c r="BC43" s="32" t="str">
        <f t="shared" si="7"/>
        <v>INR Zero Only</v>
      </c>
      <c r="IE43" s="34"/>
      <c r="IF43" s="34"/>
      <c r="IG43" s="34"/>
      <c r="IH43" s="34"/>
      <c r="II43" s="34"/>
    </row>
    <row r="44" spans="1:243" s="33" customFormat="1" ht="67.5">
      <c r="A44" s="19">
        <v>32</v>
      </c>
      <c r="B44" s="78" t="s">
        <v>118</v>
      </c>
      <c r="C44" s="20" t="s">
        <v>154</v>
      </c>
      <c r="D44" s="74">
        <v>8</v>
      </c>
      <c r="E44" s="76" t="s">
        <v>98</v>
      </c>
      <c r="F44" s="66">
        <v>1</v>
      </c>
      <c r="G44" s="35"/>
      <c r="H44" s="23"/>
      <c r="I44" s="21" t="s">
        <v>42</v>
      </c>
      <c r="J44" s="24">
        <f t="shared" si="4"/>
        <v>1</v>
      </c>
      <c r="K44" s="25" t="s">
        <v>57</v>
      </c>
      <c r="L44" s="64" t="s">
        <v>8</v>
      </c>
      <c r="M44" s="63"/>
      <c r="N44" s="65"/>
      <c r="O44" s="36"/>
      <c r="P44" s="37"/>
      <c r="Q44" s="36"/>
      <c r="R44" s="36"/>
      <c r="S44" s="38"/>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61">
        <f t="shared" si="5"/>
        <v>0</v>
      </c>
      <c r="BB44" s="61">
        <f t="shared" si="6"/>
        <v>0</v>
      </c>
      <c r="BC44" s="32" t="str">
        <f t="shared" si="7"/>
        <v>INR Zero Only</v>
      </c>
      <c r="IE44" s="34"/>
      <c r="IF44" s="34"/>
      <c r="IG44" s="34"/>
      <c r="IH44" s="34"/>
      <c r="II44" s="34"/>
    </row>
    <row r="45" spans="1:243" s="33" customFormat="1" ht="54">
      <c r="A45" s="19">
        <v>33</v>
      </c>
      <c r="B45" s="78" t="s">
        <v>119</v>
      </c>
      <c r="C45" s="20" t="s">
        <v>155</v>
      </c>
      <c r="D45" s="74">
        <v>168.75</v>
      </c>
      <c r="E45" s="76" t="s">
        <v>68</v>
      </c>
      <c r="F45" s="66">
        <v>1</v>
      </c>
      <c r="G45" s="35"/>
      <c r="H45" s="23"/>
      <c r="I45" s="21" t="s">
        <v>42</v>
      </c>
      <c r="J45" s="24">
        <f t="shared" si="4"/>
        <v>1</v>
      </c>
      <c r="K45" s="25" t="s">
        <v>57</v>
      </c>
      <c r="L45" s="64" t="s">
        <v>8</v>
      </c>
      <c r="M45" s="63"/>
      <c r="N45" s="65"/>
      <c r="O45" s="36"/>
      <c r="P45" s="37"/>
      <c r="Q45" s="36"/>
      <c r="R45" s="36"/>
      <c r="S45" s="38"/>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61">
        <f t="shared" si="5"/>
        <v>0</v>
      </c>
      <c r="BB45" s="61">
        <f t="shared" si="6"/>
        <v>0</v>
      </c>
      <c r="BC45" s="32" t="str">
        <f t="shared" si="7"/>
        <v>INR Zero Only</v>
      </c>
      <c r="IE45" s="34"/>
      <c r="IF45" s="34"/>
      <c r="IG45" s="34"/>
      <c r="IH45" s="34"/>
      <c r="II45" s="34"/>
    </row>
    <row r="46" spans="1:243" s="33" customFormat="1" ht="54">
      <c r="A46" s="19">
        <v>34</v>
      </c>
      <c r="B46" s="78" t="s">
        <v>234</v>
      </c>
      <c r="C46" s="20" t="s">
        <v>156</v>
      </c>
      <c r="D46" s="74">
        <v>6.3</v>
      </c>
      <c r="E46" s="76" t="s">
        <v>68</v>
      </c>
      <c r="F46" s="66">
        <v>1</v>
      </c>
      <c r="G46" s="35"/>
      <c r="H46" s="23"/>
      <c r="I46" s="21" t="s">
        <v>42</v>
      </c>
      <c r="J46" s="24">
        <f t="shared" si="4"/>
        <v>1</v>
      </c>
      <c r="K46" s="25" t="s">
        <v>57</v>
      </c>
      <c r="L46" s="64" t="s">
        <v>8</v>
      </c>
      <c r="M46" s="63"/>
      <c r="N46" s="65"/>
      <c r="O46" s="36"/>
      <c r="P46" s="37"/>
      <c r="Q46" s="36"/>
      <c r="R46" s="36"/>
      <c r="S46" s="38"/>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61">
        <f t="shared" si="5"/>
        <v>0</v>
      </c>
      <c r="BB46" s="61">
        <f t="shared" si="6"/>
        <v>0</v>
      </c>
      <c r="BC46" s="32" t="str">
        <f t="shared" si="7"/>
        <v>INR Zero Only</v>
      </c>
      <c r="IE46" s="34"/>
      <c r="IF46" s="34"/>
      <c r="IG46" s="34"/>
      <c r="IH46" s="34"/>
      <c r="II46" s="34"/>
    </row>
    <row r="47" spans="1:243" s="33" customFormat="1" ht="191.25" customHeight="1">
      <c r="A47" s="19">
        <v>35</v>
      </c>
      <c r="B47" s="78" t="s">
        <v>120</v>
      </c>
      <c r="C47" s="20" t="s">
        <v>157</v>
      </c>
      <c r="D47" s="74">
        <v>27</v>
      </c>
      <c r="E47" s="76" t="s">
        <v>75</v>
      </c>
      <c r="F47" s="66">
        <v>1</v>
      </c>
      <c r="G47" s="35"/>
      <c r="H47" s="23"/>
      <c r="I47" s="21" t="s">
        <v>42</v>
      </c>
      <c r="J47" s="24">
        <f t="shared" si="4"/>
        <v>1</v>
      </c>
      <c r="K47" s="25" t="s">
        <v>57</v>
      </c>
      <c r="L47" s="64" t="s">
        <v>8</v>
      </c>
      <c r="M47" s="63"/>
      <c r="N47" s="65"/>
      <c r="O47" s="36"/>
      <c r="P47" s="37"/>
      <c r="Q47" s="36"/>
      <c r="R47" s="36"/>
      <c r="S47" s="38"/>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61">
        <f t="shared" si="5"/>
        <v>0</v>
      </c>
      <c r="BB47" s="61">
        <f t="shared" si="6"/>
        <v>0</v>
      </c>
      <c r="BC47" s="32" t="str">
        <f t="shared" si="7"/>
        <v>INR Zero Only</v>
      </c>
      <c r="IE47" s="34"/>
      <c r="IF47" s="34"/>
      <c r="IG47" s="34"/>
      <c r="IH47" s="34"/>
      <c r="II47" s="34"/>
    </row>
    <row r="48" spans="1:243" s="33" customFormat="1" ht="54">
      <c r="A48" s="19">
        <v>36</v>
      </c>
      <c r="B48" s="78" t="s">
        <v>121</v>
      </c>
      <c r="C48" s="20" t="s">
        <v>158</v>
      </c>
      <c r="D48" s="74">
        <v>990</v>
      </c>
      <c r="E48" s="76" t="s">
        <v>68</v>
      </c>
      <c r="F48" s="66">
        <v>1</v>
      </c>
      <c r="G48" s="35"/>
      <c r="H48" s="23"/>
      <c r="I48" s="21" t="s">
        <v>42</v>
      </c>
      <c r="J48" s="24">
        <f t="shared" si="4"/>
        <v>1</v>
      </c>
      <c r="K48" s="25" t="s">
        <v>57</v>
      </c>
      <c r="L48" s="64" t="s">
        <v>8</v>
      </c>
      <c r="M48" s="63"/>
      <c r="N48" s="65"/>
      <c r="O48" s="36"/>
      <c r="P48" s="37"/>
      <c r="Q48" s="36"/>
      <c r="R48" s="36"/>
      <c r="S48" s="38"/>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61">
        <f t="shared" si="5"/>
        <v>0</v>
      </c>
      <c r="BB48" s="61">
        <f t="shared" si="6"/>
        <v>0</v>
      </c>
      <c r="BC48" s="32" t="str">
        <f t="shared" si="7"/>
        <v>INR Zero Only</v>
      </c>
      <c r="IE48" s="34"/>
      <c r="IF48" s="34"/>
      <c r="IG48" s="34"/>
      <c r="IH48" s="34"/>
      <c r="II48" s="34"/>
    </row>
    <row r="49" spans="1:243" s="33" customFormat="1" ht="81">
      <c r="A49" s="19">
        <v>37</v>
      </c>
      <c r="B49" s="78" t="s">
        <v>122</v>
      </c>
      <c r="C49" s="20" t="s">
        <v>159</v>
      </c>
      <c r="D49" s="74">
        <v>990</v>
      </c>
      <c r="E49" s="76" t="s">
        <v>68</v>
      </c>
      <c r="F49" s="66">
        <v>1</v>
      </c>
      <c r="G49" s="35"/>
      <c r="H49" s="23"/>
      <c r="I49" s="21" t="s">
        <v>42</v>
      </c>
      <c r="J49" s="24">
        <f t="shared" si="4"/>
        <v>1</v>
      </c>
      <c r="K49" s="25" t="s">
        <v>57</v>
      </c>
      <c r="L49" s="64" t="s">
        <v>8</v>
      </c>
      <c r="M49" s="63"/>
      <c r="N49" s="65"/>
      <c r="O49" s="36"/>
      <c r="P49" s="37"/>
      <c r="Q49" s="36"/>
      <c r="R49" s="36"/>
      <c r="S49" s="38"/>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61">
        <f t="shared" si="5"/>
        <v>0</v>
      </c>
      <c r="BB49" s="61">
        <f t="shared" si="6"/>
        <v>0</v>
      </c>
      <c r="BC49" s="32" t="str">
        <f t="shared" si="7"/>
        <v>INR Zero Only</v>
      </c>
      <c r="IE49" s="34"/>
      <c r="IF49" s="34"/>
      <c r="IG49" s="34"/>
      <c r="IH49" s="34"/>
      <c r="II49" s="34"/>
    </row>
    <row r="50" spans="1:243" s="33" customFormat="1" ht="54">
      <c r="A50" s="19">
        <v>38</v>
      </c>
      <c r="B50" s="78" t="s">
        <v>123</v>
      </c>
      <c r="C50" s="20" t="s">
        <v>160</v>
      </c>
      <c r="D50" s="74">
        <v>360</v>
      </c>
      <c r="E50" s="76" t="s">
        <v>68</v>
      </c>
      <c r="F50" s="66">
        <v>1</v>
      </c>
      <c r="G50" s="35"/>
      <c r="H50" s="23"/>
      <c r="I50" s="21" t="s">
        <v>42</v>
      </c>
      <c r="J50" s="24">
        <f t="shared" si="4"/>
        <v>1</v>
      </c>
      <c r="K50" s="25" t="s">
        <v>57</v>
      </c>
      <c r="L50" s="64" t="s">
        <v>8</v>
      </c>
      <c r="M50" s="63"/>
      <c r="N50" s="65"/>
      <c r="O50" s="36"/>
      <c r="P50" s="37"/>
      <c r="Q50" s="36"/>
      <c r="R50" s="36"/>
      <c r="S50" s="38"/>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61">
        <f t="shared" si="5"/>
        <v>0</v>
      </c>
      <c r="BB50" s="61">
        <f t="shared" si="6"/>
        <v>0</v>
      </c>
      <c r="BC50" s="32" t="str">
        <f t="shared" si="7"/>
        <v>INR Zero Only</v>
      </c>
      <c r="IE50" s="34"/>
      <c r="IF50" s="34"/>
      <c r="IG50" s="34"/>
      <c r="IH50" s="34"/>
      <c r="II50" s="34"/>
    </row>
    <row r="51" spans="1:243" s="33" customFormat="1" ht="229.5">
      <c r="A51" s="19">
        <v>39</v>
      </c>
      <c r="B51" s="78" t="s">
        <v>124</v>
      </c>
      <c r="C51" s="20" t="s">
        <v>161</v>
      </c>
      <c r="D51" s="74">
        <v>1152</v>
      </c>
      <c r="E51" s="76" t="s">
        <v>68</v>
      </c>
      <c r="F51" s="66">
        <v>1</v>
      </c>
      <c r="G51" s="35"/>
      <c r="H51" s="23"/>
      <c r="I51" s="21" t="s">
        <v>42</v>
      </c>
      <c r="J51" s="24">
        <f t="shared" si="4"/>
        <v>1</v>
      </c>
      <c r="K51" s="25" t="s">
        <v>57</v>
      </c>
      <c r="L51" s="64" t="s">
        <v>8</v>
      </c>
      <c r="M51" s="63"/>
      <c r="N51" s="65"/>
      <c r="O51" s="36"/>
      <c r="P51" s="37"/>
      <c r="Q51" s="36"/>
      <c r="R51" s="36"/>
      <c r="S51" s="38"/>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61">
        <f t="shared" si="5"/>
        <v>0</v>
      </c>
      <c r="BB51" s="61">
        <f t="shared" si="6"/>
        <v>0</v>
      </c>
      <c r="BC51" s="32" t="str">
        <f t="shared" si="7"/>
        <v>INR Zero Only</v>
      </c>
      <c r="IE51" s="34"/>
      <c r="IF51" s="34"/>
      <c r="IG51" s="34"/>
      <c r="IH51" s="34"/>
      <c r="II51" s="34"/>
    </row>
    <row r="52" spans="1:243" s="33" customFormat="1" ht="168">
      <c r="A52" s="19">
        <v>40</v>
      </c>
      <c r="B52" s="78" t="s">
        <v>237</v>
      </c>
      <c r="C52" s="20" t="s">
        <v>162</v>
      </c>
      <c r="D52" s="74">
        <v>1152</v>
      </c>
      <c r="E52" s="76" t="s">
        <v>68</v>
      </c>
      <c r="F52" s="66">
        <v>1</v>
      </c>
      <c r="G52" s="35"/>
      <c r="H52" s="23"/>
      <c r="I52" s="21" t="s">
        <v>42</v>
      </c>
      <c r="J52" s="24">
        <f t="shared" si="4"/>
        <v>1</v>
      </c>
      <c r="K52" s="25" t="s">
        <v>57</v>
      </c>
      <c r="L52" s="64" t="s">
        <v>8</v>
      </c>
      <c r="M52" s="63"/>
      <c r="N52" s="65"/>
      <c r="O52" s="36"/>
      <c r="P52" s="37"/>
      <c r="Q52" s="36"/>
      <c r="R52" s="36"/>
      <c r="S52" s="38"/>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61">
        <f t="shared" si="5"/>
        <v>0</v>
      </c>
      <c r="BB52" s="61">
        <f t="shared" si="6"/>
        <v>0</v>
      </c>
      <c r="BC52" s="32" t="str">
        <f t="shared" si="7"/>
        <v>INR Zero Only</v>
      </c>
      <c r="IE52" s="34"/>
      <c r="IF52" s="34"/>
      <c r="IG52" s="34"/>
      <c r="IH52" s="34"/>
      <c r="II52" s="34"/>
    </row>
    <row r="53" spans="1:243" s="33" customFormat="1" ht="244.5" customHeight="1">
      <c r="A53" s="19">
        <v>41</v>
      </c>
      <c r="B53" s="78" t="s">
        <v>226</v>
      </c>
      <c r="C53" s="20" t="s">
        <v>163</v>
      </c>
      <c r="D53" s="74">
        <v>15236</v>
      </c>
      <c r="E53" s="76" t="s">
        <v>227</v>
      </c>
      <c r="F53" s="66">
        <v>1</v>
      </c>
      <c r="G53" s="35"/>
      <c r="H53" s="23"/>
      <c r="I53" s="21" t="s">
        <v>42</v>
      </c>
      <c r="J53" s="24">
        <f>IF(I53="Less(-)",-1,1)</f>
        <v>1</v>
      </c>
      <c r="K53" s="25" t="s">
        <v>57</v>
      </c>
      <c r="L53" s="64" t="s">
        <v>8</v>
      </c>
      <c r="M53" s="63"/>
      <c r="N53" s="65"/>
      <c r="O53" s="36"/>
      <c r="P53" s="37"/>
      <c r="Q53" s="36"/>
      <c r="R53" s="36"/>
      <c r="S53" s="38"/>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61">
        <f>total_amount_ba($B$2,$D$2,D53,F53,J53,K53,M53)</f>
        <v>0</v>
      </c>
      <c r="BB53" s="61">
        <f>BA53+SUM(N53:AZ53)</f>
        <v>0</v>
      </c>
      <c r="BC53" s="32" t="str">
        <f>SpellNumber(L53,BB53)</f>
        <v>INR Zero Only</v>
      </c>
      <c r="IE53" s="34"/>
      <c r="IF53" s="34"/>
      <c r="IG53" s="34"/>
      <c r="IH53" s="34"/>
      <c r="II53" s="34"/>
    </row>
    <row r="54" spans="1:243" s="33" customFormat="1" ht="54">
      <c r="A54" s="19">
        <v>42</v>
      </c>
      <c r="B54" s="79" t="s">
        <v>125</v>
      </c>
      <c r="C54" s="20" t="s">
        <v>164</v>
      </c>
      <c r="D54" s="74"/>
      <c r="E54" s="76"/>
      <c r="F54" s="66"/>
      <c r="G54" s="35"/>
      <c r="H54" s="23"/>
      <c r="I54" s="21"/>
      <c r="J54" s="24"/>
      <c r="K54" s="25"/>
      <c r="L54" s="64"/>
      <c r="M54" s="61"/>
      <c r="N54" s="65"/>
      <c r="O54" s="36"/>
      <c r="P54" s="37"/>
      <c r="Q54" s="36"/>
      <c r="R54" s="36"/>
      <c r="S54" s="38"/>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61"/>
      <c r="BB54" s="61"/>
      <c r="BC54" s="32"/>
      <c r="IE54" s="34"/>
      <c r="IF54" s="34"/>
      <c r="IG54" s="34"/>
      <c r="IH54" s="34"/>
      <c r="II54" s="34"/>
    </row>
    <row r="55" spans="1:243" s="33" customFormat="1" ht="54">
      <c r="A55" s="19">
        <v>43</v>
      </c>
      <c r="B55" s="78" t="s">
        <v>126</v>
      </c>
      <c r="C55" s="20" t="s">
        <v>165</v>
      </c>
      <c r="D55" s="74">
        <v>1</v>
      </c>
      <c r="E55" s="76" t="s">
        <v>127</v>
      </c>
      <c r="F55" s="66">
        <v>1</v>
      </c>
      <c r="G55" s="35"/>
      <c r="H55" s="23"/>
      <c r="I55" s="21" t="s">
        <v>42</v>
      </c>
      <c r="J55" s="24">
        <f aca="true" t="shared" si="8" ref="J55:J76">IF(I55="Less(-)",-1,1)</f>
        <v>1</v>
      </c>
      <c r="K55" s="25" t="s">
        <v>57</v>
      </c>
      <c r="L55" s="64" t="s">
        <v>8</v>
      </c>
      <c r="M55" s="63"/>
      <c r="N55" s="65"/>
      <c r="O55" s="36"/>
      <c r="P55" s="37"/>
      <c r="Q55" s="36"/>
      <c r="R55" s="36"/>
      <c r="S55" s="38"/>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61">
        <f aca="true" t="shared" si="9" ref="BA55:BA75">total_amount_ba($B$2,$D$2,D55,F55,J55,K55,M55)</f>
        <v>0</v>
      </c>
      <c r="BB55" s="61">
        <f aca="true" t="shared" si="10" ref="BB55:BB75">BA55+SUM(N55:AZ55)</f>
        <v>0</v>
      </c>
      <c r="BC55" s="32" t="str">
        <f aca="true" t="shared" si="11" ref="BC55:BC75">SpellNumber(L55,BB55)</f>
        <v>INR Zero Only</v>
      </c>
      <c r="IE55" s="34"/>
      <c r="IF55" s="34"/>
      <c r="IG55" s="34"/>
      <c r="IH55" s="34"/>
      <c r="II55" s="34"/>
    </row>
    <row r="56" spans="1:243" s="33" customFormat="1" ht="107.25" customHeight="1">
      <c r="A56" s="19">
        <v>44</v>
      </c>
      <c r="B56" s="80" t="s">
        <v>128</v>
      </c>
      <c r="C56" s="20" t="s">
        <v>166</v>
      </c>
      <c r="D56" s="74">
        <v>1</v>
      </c>
      <c r="E56" s="76" t="s">
        <v>127</v>
      </c>
      <c r="F56" s="66">
        <v>1</v>
      </c>
      <c r="G56" s="35"/>
      <c r="H56" s="23"/>
      <c r="I56" s="21" t="s">
        <v>42</v>
      </c>
      <c r="J56" s="24">
        <f t="shared" si="8"/>
        <v>1</v>
      </c>
      <c r="K56" s="25" t="s">
        <v>57</v>
      </c>
      <c r="L56" s="64" t="s">
        <v>8</v>
      </c>
      <c r="M56" s="63"/>
      <c r="N56" s="65"/>
      <c r="O56" s="36"/>
      <c r="P56" s="37"/>
      <c r="Q56" s="36"/>
      <c r="R56" s="36"/>
      <c r="S56" s="38"/>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61">
        <f t="shared" si="9"/>
        <v>0</v>
      </c>
      <c r="BB56" s="61">
        <f t="shared" si="10"/>
        <v>0</v>
      </c>
      <c r="BC56" s="32" t="str">
        <f t="shared" si="11"/>
        <v>INR Zero Only</v>
      </c>
      <c r="IE56" s="34"/>
      <c r="IF56" s="34"/>
      <c r="IG56" s="34"/>
      <c r="IH56" s="34"/>
      <c r="II56" s="34"/>
    </row>
    <row r="57" spans="1:243" s="33" customFormat="1" ht="67.5">
      <c r="A57" s="19">
        <v>45</v>
      </c>
      <c r="B57" s="80" t="s">
        <v>129</v>
      </c>
      <c r="C57" s="20" t="s">
        <v>167</v>
      </c>
      <c r="D57" s="74">
        <v>4</v>
      </c>
      <c r="E57" s="76" t="s">
        <v>127</v>
      </c>
      <c r="F57" s="66">
        <v>1</v>
      </c>
      <c r="G57" s="35"/>
      <c r="H57" s="23"/>
      <c r="I57" s="21" t="s">
        <v>42</v>
      </c>
      <c r="J57" s="24">
        <f t="shared" si="8"/>
        <v>1</v>
      </c>
      <c r="K57" s="25" t="s">
        <v>57</v>
      </c>
      <c r="L57" s="64" t="s">
        <v>8</v>
      </c>
      <c r="M57" s="63"/>
      <c r="N57" s="65"/>
      <c r="O57" s="36"/>
      <c r="P57" s="37"/>
      <c r="Q57" s="36"/>
      <c r="R57" s="36"/>
      <c r="S57" s="38"/>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61">
        <f t="shared" si="9"/>
        <v>0</v>
      </c>
      <c r="BB57" s="61">
        <f t="shared" si="10"/>
        <v>0</v>
      </c>
      <c r="BC57" s="32" t="str">
        <f t="shared" si="11"/>
        <v>INR Zero Only</v>
      </c>
      <c r="IE57" s="34"/>
      <c r="IF57" s="34"/>
      <c r="IG57" s="34"/>
      <c r="IH57" s="34"/>
      <c r="II57" s="34"/>
    </row>
    <row r="58" spans="1:243" s="33" customFormat="1" ht="54">
      <c r="A58" s="19">
        <v>46</v>
      </c>
      <c r="B58" s="81" t="s">
        <v>130</v>
      </c>
      <c r="C58" s="20" t="s">
        <v>168</v>
      </c>
      <c r="D58" s="74">
        <v>90</v>
      </c>
      <c r="E58" s="76" t="s">
        <v>131</v>
      </c>
      <c r="F58" s="66">
        <v>1</v>
      </c>
      <c r="G58" s="35"/>
      <c r="H58" s="23"/>
      <c r="I58" s="21" t="s">
        <v>42</v>
      </c>
      <c r="J58" s="24">
        <f t="shared" si="8"/>
        <v>1</v>
      </c>
      <c r="K58" s="25" t="s">
        <v>57</v>
      </c>
      <c r="L58" s="64" t="s">
        <v>8</v>
      </c>
      <c r="M58" s="63"/>
      <c r="N58" s="65"/>
      <c r="O58" s="36"/>
      <c r="P58" s="37"/>
      <c r="Q58" s="36"/>
      <c r="R58" s="36"/>
      <c r="S58" s="38"/>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61">
        <f t="shared" si="9"/>
        <v>0</v>
      </c>
      <c r="BB58" s="61">
        <f t="shared" si="10"/>
        <v>0</v>
      </c>
      <c r="BC58" s="32" t="str">
        <f t="shared" si="11"/>
        <v>INR Zero Only</v>
      </c>
      <c r="IE58" s="34"/>
      <c r="IF58" s="34"/>
      <c r="IG58" s="34"/>
      <c r="IH58" s="34"/>
      <c r="II58" s="34"/>
    </row>
    <row r="59" spans="1:243" s="33" customFormat="1" ht="54">
      <c r="A59" s="19">
        <v>47</v>
      </c>
      <c r="B59" s="81" t="s">
        <v>132</v>
      </c>
      <c r="C59" s="20" t="s">
        <v>169</v>
      </c>
      <c r="D59" s="74">
        <v>300</v>
      </c>
      <c r="E59" s="76" t="s">
        <v>131</v>
      </c>
      <c r="F59" s="66">
        <v>1</v>
      </c>
      <c r="G59" s="35"/>
      <c r="H59" s="23"/>
      <c r="I59" s="21" t="s">
        <v>42</v>
      </c>
      <c r="J59" s="24">
        <f t="shared" si="8"/>
        <v>1</v>
      </c>
      <c r="K59" s="25" t="s">
        <v>57</v>
      </c>
      <c r="L59" s="64" t="s">
        <v>8</v>
      </c>
      <c r="M59" s="63"/>
      <c r="N59" s="65"/>
      <c r="O59" s="36"/>
      <c r="P59" s="37"/>
      <c r="Q59" s="36"/>
      <c r="R59" s="36"/>
      <c r="S59" s="38"/>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61">
        <f t="shared" si="9"/>
        <v>0</v>
      </c>
      <c r="BB59" s="61">
        <f t="shared" si="10"/>
        <v>0</v>
      </c>
      <c r="BC59" s="32" t="str">
        <f t="shared" si="11"/>
        <v>INR Zero Only</v>
      </c>
      <c r="IE59" s="34"/>
      <c r="IF59" s="34"/>
      <c r="IG59" s="34"/>
      <c r="IH59" s="34"/>
      <c r="II59" s="34"/>
    </row>
    <row r="60" spans="1:243" s="33" customFormat="1" ht="54">
      <c r="A60" s="19">
        <v>48</v>
      </c>
      <c r="B60" s="81" t="s">
        <v>133</v>
      </c>
      <c r="C60" s="20" t="s">
        <v>170</v>
      </c>
      <c r="D60" s="74">
        <v>500</v>
      </c>
      <c r="E60" s="76" t="s">
        <v>131</v>
      </c>
      <c r="F60" s="66">
        <v>1</v>
      </c>
      <c r="G60" s="35"/>
      <c r="H60" s="23"/>
      <c r="I60" s="21" t="s">
        <v>42</v>
      </c>
      <c r="J60" s="24">
        <f t="shared" si="8"/>
        <v>1</v>
      </c>
      <c r="K60" s="25" t="s">
        <v>57</v>
      </c>
      <c r="L60" s="64" t="s">
        <v>8</v>
      </c>
      <c r="M60" s="63"/>
      <c r="N60" s="65"/>
      <c r="O60" s="36"/>
      <c r="P60" s="37"/>
      <c r="Q60" s="36"/>
      <c r="R60" s="36"/>
      <c r="S60" s="38"/>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61">
        <f t="shared" si="9"/>
        <v>0</v>
      </c>
      <c r="BB60" s="61">
        <f t="shared" si="10"/>
        <v>0</v>
      </c>
      <c r="BC60" s="32" t="str">
        <f t="shared" si="11"/>
        <v>INR Zero Only</v>
      </c>
      <c r="IE60" s="34"/>
      <c r="IF60" s="34"/>
      <c r="IG60" s="34"/>
      <c r="IH60" s="34"/>
      <c r="II60" s="34"/>
    </row>
    <row r="61" spans="1:243" s="33" customFormat="1" ht="54">
      <c r="A61" s="19">
        <v>49</v>
      </c>
      <c r="B61" s="81" t="s">
        <v>134</v>
      </c>
      <c r="C61" s="20" t="s">
        <v>171</v>
      </c>
      <c r="D61" s="74">
        <v>90</v>
      </c>
      <c r="E61" s="76" t="s">
        <v>131</v>
      </c>
      <c r="F61" s="66">
        <v>1</v>
      </c>
      <c r="G61" s="35"/>
      <c r="H61" s="23"/>
      <c r="I61" s="21" t="s">
        <v>42</v>
      </c>
      <c r="J61" s="24">
        <f t="shared" si="8"/>
        <v>1</v>
      </c>
      <c r="K61" s="25" t="s">
        <v>57</v>
      </c>
      <c r="L61" s="64" t="s">
        <v>8</v>
      </c>
      <c r="M61" s="63"/>
      <c r="N61" s="65"/>
      <c r="O61" s="36"/>
      <c r="P61" s="37"/>
      <c r="Q61" s="36"/>
      <c r="R61" s="36"/>
      <c r="S61" s="38"/>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61">
        <f t="shared" si="9"/>
        <v>0</v>
      </c>
      <c r="BB61" s="61">
        <f t="shared" si="10"/>
        <v>0</v>
      </c>
      <c r="BC61" s="32" t="str">
        <f t="shared" si="11"/>
        <v>INR Zero Only</v>
      </c>
      <c r="IE61" s="34"/>
      <c r="IF61" s="34"/>
      <c r="IG61" s="34"/>
      <c r="IH61" s="34"/>
      <c r="II61" s="34"/>
    </row>
    <row r="62" spans="1:243" s="33" customFormat="1" ht="54">
      <c r="A62" s="19">
        <v>50</v>
      </c>
      <c r="B62" s="81" t="s">
        <v>135</v>
      </c>
      <c r="C62" s="20" t="s">
        <v>172</v>
      </c>
      <c r="D62" s="74">
        <v>300</v>
      </c>
      <c r="E62" s="76" t="s">
        <v>131</v>
      </c>
      <c r="F62" s="66">
        <v>1</v>
      </c>
      <c r="G62" s="35"/>
      <c r="H62" s="23"/>
      <c r="I62" s="21" t="s">
        <v>42</v>
      </c>
      <c r="J62" s="24">
        <f t="shared" si="8"/>
        <v>1</v>
      </c>
      <c r="K62" s="25" t="s">
        <v>57</v>
      </c>
      <c r="L62" s="64" t="s">
        <v>8</v>
      </c>
      <c r="M62" s="63"/>
      <c r="N62" s="65"/>
      <c r="O62" s="36"/>
      <c r="P62" s="37"/>
      <c r="Q62" s="36"/>
      <c r="R62" s="36"/>
      <c r="S62" s="38"/>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61">
        <f t="shared" si="9"/>
        <v>0</v>
      </c>
      <c r="BB62" s="61">
        <f t="shared" si="10"/>
        <v>0</v>
      </c>
      <c r="BC62" s="32" t="str">
        <f t="shared" si="11"/>
        <v>INR Zero Only</v>
      </c>
      <c r="IE62" s="34"/>
      <c r="IF62" s="34"/>
      <c r="IG62" s="34"/>
      <c r="IH62" s="34"/>
      <c r="II62" s="34"/>
    </row>
    <row r="63" spans="1:243" s="33" customFormat="1" ht="54">
      <c r="A63" s="19">
        <v>51</v>
      </c>
      <c r="B63" s="81" t="s">
        <v>136</v>
      </c>
      <c r="C63" s="20" t="s">
        <v>173</v>
      </c>
      <c r="D63" s="74">
        <v>500</v>
      </c>
      <c r="E63" s="76" t="s">
        <v>131</v>
      </c>
      <c r="F63" s="66">
        <v>1</v>
      </c>
      <c r="G63" s="35"/>
      <c r="H63" s="23"/>
      <c r="I63" s="21" t="s">
        <v>42</v>
      </c>
      <c r="J63" s="24">
        <f t="shared" si="8"/>
        <v>1</v>
      </c>
      <c r="K63" s="25" t="s">
        <v>57</v>
      </c>
      <c r="L63" s="64" t="s">
        <v>8</v>
      </c>
      <c r="M63" s="63"/>
      <c r="N63" s="65"/>
      <c r="O63" s="36"/>
      <c r="P63" s="37"/>
      <c r="Q63" s="36"/>
      <c r="R63" s="36"/>
      <c r="S63" s="38"/>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61">
        <f t="shared" si="9"/>
        <v>0</v>
      </c>
      <c r="BB63" s="61">
        <f t="shared" si="10"/>
        <v>0</v>
      </c>
      <c r="BC63" s="32" t="str">
        <f t="shared" si="11"/>
        <v>INR Zero Only</v>
      </c>
      <c r="IE63" s="34"/>
      <c r="IF63" s="34"/>
      <c r="IG63" s="34"/>
      <c r="IH63" s="34"/>
      <c r="II63" s="34"/>
    </row>
    <row r="64" spans="1:243" s="33" customFormat="1" ht="54">
      <c r="A64" s="19">
        <v>52</v>
      </c>
      <c r="B64" s="81" t="s">
        <v>137</v>
      </c>
      <c r="C64" s="20" t="s">
        <v>174</v>
      </c>
      <c r="D64" s="74">
        <v>350</v>
      </c>
      <c r="E64" s="76" t="s">
        <v>131</v>
      </c>
      <c r="F64" s="66">
        <v>1</v>
      </c>
      <c r="G64" s="35"/>
      <c r="H64" s="23"/>
      <c r="I64" s="21" t="s">
        <v>42</v>
      </c>
      <c r="J64" s="24">
        <f t="shared" si="8"/>
        <v>1</v>
      </c>
      <c r="K64" s="25" t="s">
        <v>57</v>
      </c>
      <c r="L64" s="64" t="s">
        <v>8</v>
      </c>
      <c r="M64" s="63"/>
      <c r="N64" s="65"/>
      <c r="O64" s="36"/>
      <c r="P64" s="37"/>
      <c r="Q64" s="36"/>
      <c r="R64" s="36"/>
      <c r="S64" s="38"/>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61">
        <f t="shared" si="9"/>
        <v>0</v>
      </c>
      <c r="BB64" s="61">
        <f t="shared" si="10"/>
        <v>0</v>
      </c>
      <c r="BC64" s="32" t="str">
        <f t="shared" si="11"/>
        <v>INR Zero Only</v>
      </c>
      <c r="IE64" s="34"/>
      <c r="IF64" s="34"/>
      <c r="IG64" s="34"/>
      <c r="IH64" s="34"/>
      <c r="II64" s="34"/>
    </row>
    <row r="65" spans="1:243" s="33" customFormat="1" ht="54">
      <c r="A65" s="19">
        <v>53</v>
      </c>
      <c r="B65" s="81" t="s">
        <v>138</v>
      </c>
      <c r="C65" s="20" t="s">
        <v>175</v>
      </c>
      <c r="D65" s="74">
        <v>50</v>
      </c>
      <c r="E65" s="76" t="s">
        <v>131</v>
      </c>
      <c r="F65" s="66">
        <v>1</v>
      </c>
      <c r="G65" s="35"/>
      <c r="H65" s="23"/>
      <c r="I65" s="21" t="s">
        <v>42</v>
      </c>
      <c r="J65" s="24">
        <f t="shared" si="8"/>
        <v>1</v>
      </c>
      <c r="K65" s="25" t="s">
        <v>57</v>
      </c>
      <c r="L65" s="64" t="s">
        <v>8</v>
      </c>
      <c r="M65" s="63"/>
      <c r="N65" s="65"/>
      <c r="O65" s="36"/>
      <c r="P65" s="37"/>
      <c r="Q65" s="36"/>
      <c r="R65" s="36"/>
      <c r="S65" s="38"/>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61">
        <f t="shared" si="9"/>
        <v>0</v>
      </c>
      <c r="BB65" s="61">
        <f t="shared" si="10"/>
        <v>0</v>
      </c>
      <c r="BC65" s="32" t="str">
        <f t="shared" si="11"/>
        <v>INR Zero Only</v>
      </c>
      <c r="IE65" s="34"/>
      <c r="IF65" s="34"/>
      <c r="IG65" s="34"/>
      <c r="IH65" s="34"/>
      <c r="II65" s="34"/>
    </row>
    <row r="66" spans="1:243" s="33" customFormat="1" ht="54">
      <c r="A66" s="19">
        <v>54</v>
      </c>
      <c r="B66" s="81" t="s">
        <v>139</v>
      </c>
      <c r="C66" s="20" t="s">
        <v>176</v>
      </c>
      <c r="D66" s="74">
        <v>2</v>
      </c>
      <c r="E66" s="76" t="s">
        <v>141</v>
      </c>
      <c r="F66" s="66">
        <v>1</v>
      </c>
      <c r="G66" s="35"/>
      <c r="H66" s="23"/>
      <c r="I66" s="21" t="s">
        <v>42</v>
      </c>
      <c r="J66" s="24">
        <f t="shared" si="8"/>
        <v>1</v>
      </c>
      <c r="K66" s="25" t="s">
        <v>57</v>
      </c>
      <c r="L66" s="64" t="s">
        <v>8</v>
      </c>
      <c r="M66" s="63"/>
      <c r="N66" s="65"/>
      <c r="O66" s="36"/>
      <c r="P66" s="37"/>
      <c r="Q66" s="36"/>
      <c r="R66" s="36"/>
      <c r="S66" s="38"/>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61">
        <f t="shared" si="9"/>
        <v>0</v>
      </c>
      <c r="BB66" s="61">
        <f t="shared" si="10"/>
        <v>0</v>
      </c>
      <c r="BC66" s="32" t="str">
        <f t="shared" si="11"/>
        <v>INR Zero Only</v>
      </c>
      <c r="IE66" s="34"/>
      <c r="IF66" s="34"/>
      <c r="IG66" s="34"/>
      <c r="IH66" s="34"/>
      <c r="II66" s="34"/>
    </row>
    <row r="67" spans="1:243" s="33" customFormat="1" ht="75" customHeight="1">
      <c r="A67" s="19">
        <v>55</v>
      </c>
      <c r="B67" s="81" t="s">
        <v>140</v>
      </c>
      <c r="C67" s="20" t="s">
        <v>177</v>
      </c>
      <c r="D67" s="74">
        <v>10</v>
      </c>
      <c r="E67" s="76" t="s">
        <v>141</v>
      </c>
      <c r="F67" s="66">
        <v>1</v>
      </c>
      <c r="G67" s="35"/>
      <c r="H67" s="23"/>
      <c r="I67" s="21" t="s">
        <v>42</v>
      </c>
      <c r="J67" s="24">
        <f t="shared" si="8"/>
        <v>1</v>
      </c>
      <c r="K67" s="25" t="s">
        <v>57</v>
      </c>
      <c r="L67" s="64" t="s">
        <v>8</v>
      </c>
      <c r="M67" s="63"/>
      <c r="N67" s="65"/>
      <c r="O67" s="36"/>
      <c r="P67" s="37"/>
      <c r="Q67" s="36"/>
      <c r="R67" s="36"/>
      <c r="S67" s="38"/>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61">
        <f t="shared" si="9"/>
        <v>0</v>
      </c>
      <c r="BB67" s="61">
        <f t="shared" si="10"/>
        <v>0</v>
      </c>
      <c r="BC67" s="32" t="str">
        <f t="shared" si="11"/>
        <v>INR Zero Only</v>
      </c>
      <c r="IE67" s="34"/>
      <c r="IF67" s="34"/>
      <c r="IG67" s="34"/>
      <c r="IH67" s="34"/>
      <c r="II67" s="34"/>
    </row>
    <row r="68" spans="1:243" s="33" customFormat="1" ht="80.25" customHeight="1">
      <c r="A68" s="19">
        <v>56</v>
      </c>
      <c r="B68" s="81" t="s">
        <v>142</v>
      </c>
      <c r="C68" s="20" t="s">
        <v>178</v>
      </c>
      <c r="D68" s="74">
        <v>50</v>
      </c>
      <c r="E68" s="76" t="s">
        <v>141</v>
      </c>
      <c r="F68" s="66">
        <v>1</v>
      </c>
      <c r="G68" s="35"/>
      <c r="H68" s="23"/>
      <c r="I68" s="21" t="s">
        <v>42</v>
      </c>
      <c r="J68" s="24">
        <f t="shared" si="8"/>
        <v>1</v>
      </c>
      <c r="K68" s="25" t="s">
        <v>57</v>
      </c>
      <c r="L68" s="64" t="s">
        <v>8</v>
      </c>
      <c r="M68" s="63"/>
      <c r="N68" s="65"/>
      <c r="O68" s="36"/>
      <c r="P68" s="37"/>
      <c r="Q68" s="36"/>
      <c r="R68" s="36"/>
      <c r="S68" s="38"/>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61">
        <f t="shared" si="9"/>
        <v>0</v>
      </c>
      <c r="BB68" s="61">
        <f t="shared" si="10"/>
        <v>0</v>
      </c>
      <c r="BC68" s="32" t="str">
        <f t="shared" si="11"/>
        <v>INR Zero Only</v>
      </c>
      <c r="IE68" s="34"/>
      <c r="IF68" s="34"/>
      <c r="IG68" s="34"/>
      <c r="IH68" s="34"/>
      <c r="II68" s="34"/>
    </row>
    <row r="69" spans="1:243" s="33" customFormat="1" ht="116.25" customHeight="1">
      <c r="A69" s="19">
        <v>57</v>
      </c>
      <c r="B69" s="80" t="s">
        <v>143</v>
      </c>
      <c r="C69" s="20" t="s">
        <v>179</v>
      </c>
      <c r="D69" s="74">
        <v>26</v>
      </c>
      <c r="E69" s="76" t="s">
        <v>144</v>
      </c>
      <c r="F69" s="66">
        <v>1</v>
      </c>
      <c r="G69" s="35"/>
      <c r="H69" s="23"/>
      <c r="I69" s="21" t="s">
        <v>42</v>
      </c>
      <c r="J69" s="24">
        <f t="shared" si="8"/>
        <v>1</v>
      </c>
      <c r="K69" s="25" t="s">
        <v>57</v>
      </c>
      <c r="L69" s="64" t="s">
        <v>8</v>
      </c>
      <c r="M69" s="63"/>
      <c r="N69" s="65"/>
      <c r="O69" s="36"/>
      <c r="P69" s="37"/>
      <c r="Q69" s="36"/>
      <c r="R69" s="36"/>
      <c r="S69" s="38"/>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61">
        <f t="shared" si="9"/>
        <v>0</v>
      </c>
      <c r="BB69" s="61">
        <f t="shared" si="10"/>
        <v>0</v>
      </c>
      <c r="BC69" s="32" t="str">
        <f t="shared" si="11"/>
        <v>INR Zero Only</v>
      </c>
      <c r="IE69" s="34"/>
      <c r="IF69" s="34"/>
      <c r="IG69" s="34"/>
      <c r="IH69" s="34"/>
      <c r="II69" s="34"/>
    </row>
    <row r="70" spans="1:243" s="33" customFormat="1" ht="134.25" customHeight="1">
      <c r="A70" s="19">
        <v>58</v>
      </c>
      <c r="B70" s="80" t="s">
        <v>145</v>
      </c>
      <c r="C70" s="20" t="s">
        <v>180</v>
      </c>
      <c r="D70" s="74">
        <v>4</v>
      </c>
      <c r="E70" s="76" t="s">
        <v>144</v>
      </c>
      <c r="F70" s="66">
        <v>1</v>
      </c>
      <c r="G70" s="35"/>
      <c r="H70" s="23"/>
      <c r="I70" s="21" t="s">
        <v>42</v>
      </c>
      <c r="J70" s="24">
        <f t="shared" si="8"/>
        <v>1</v>
      </c>
      <c r="K70" s="25" t="s">
        <v>57</v>
      </c>
      <c r="L70" s="64" t="s">
        <v>8</v>
      </c>
      <c r="M70" s="63"/>
      <c r="N70" s="65"/>
      <c r="O70" s="36"/>
      <c r="P70" s="37"/>
      <c r="Q70" s="36"/>
      <c r="R70" s="36"/>
      <c r="S70" s="38"/>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61">
        <f t="shared" si="9"/>
        <v>0</v>
      </c>
      <c r="BB70" s="61">
        <f t="shared" si="10"/>
        <v>0</v>
      </c>
      <c r="BC70" s="32" t="str">
        <f t="shared" si="11"/>
        <v>INR Zero Only</v>
      </c>
      <c r="IE70" s="34"/>
      <c r="IF70" s="34"/>
      <c r="IG70" s="34"/>
      <c r="IH70" s="34"/>
      <c r="II70" s="34"/>
    </row>
    <row r="71" spans="1:243" s="33" customFormat="1" ht="60.75" customHeight="1">
      <c r="A71" s="19">
        <v>59</v>
      </c>
      <c r="B71" s="82" t="s">
        <v>146</v>
      </c>
      <c r="C71" s="20" t="s">
        <v>181</v>
      </c>
      <c r="D71" s="74">
        <v>16</v>
      </c>
      <c r="E71" s="76" t="s">
        <v>141</v>
      </c>
      <c r="F71" s="66">
        <v>1</v>
      </c>
      <c r="G71" s="35"/>
      <c r="H71" s="23"/>
      <c r="I71" s="21" t="s">
        <v>42</v>
      </c>
      <c r="J71" s="24">
        <f t="shared" si="8"/>
        <v>1</v>
      </c>
      <c r="K71" s="25" t="s">
        <v>57</v>
      </c>
      <c r="L71" s="64" t="s">
        <v>8</v>
      </c>
      <c r="M71" s="63"/>
      <c r="N71" s="65"/>
      <c r="O71" s="36"/>
      <c r="P71" s="37"/>
      <c r="Q71" s="36"/>
      <c r="R71" s="36"/>
      <c r="S71" s="38"/>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61">
        <f t="shared" si="9"/>
        <v>0</v>
      </c>
      <c r="BB71" s="61">
        <f t="shared" si="10"/>
        <v>0</v>
      </c>
      <c r="BC71" s="32" t="str">
        <f t="shared" si="11"/>
        <v>INR Zero Only</v>
      </c>
      <c r="IE71" s="34"/>
      <c r="IF71" s="34"/>
      <c r="IG71" s="34"/>
      <c r="IH71" s="34"/>
      <c r="II71" s="34"/>
    </row>
    <row r="72" spans="1:243" s="33" customFormat="1" ht="118.5" customHeight="1">
      <c r="A72" s="19">
        <v>60</v>
      </c>
      <c r="B72" s="82" t="s">
        <v>147</v>
      </c>
      <c r="C72" s="20" t="s">
        <v>182</v>
      </c>
      <c r="D72" s="74">
        <v>16</v>
      </c>
      <c r="E72" s="76" t="s">
        <v>141</v>
      </c>
      <c r="F72" s="66">
        <v>1</v>
      </c>
      <c r="G72" s="35"/>
      <c r="H72" s="23"/>
      <c r="I72" s="21" t="s">
        <v>42</v>
      </c>
      <c r="J72" s="24">
        <f t="shared" si="8"/>
        <v>1</v>
      </c>
      <c r="K72" s="25" t="s">
        <v>57</v>
      </c>
      <c r="L72" s="64" t="s">
        <v>8</v>
      </c>
      <c r="M72" s="63"/>
      <c r="N72" s="65"/>
      <c r="O72" s="36"/>
      <c r="P72" s="37"/>
      <c r="Q72" s="36"/>
      <c r="R72" s="36"/>
      <c r="S72" s="38"/>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61">
        <f t="shared" si="9"/>
        <v>0</v>
      </c>
      <c r="BB72" s="61">
        <f t="shared" si="10"/>
        <v>0</v>
      </c>
      <c r="BC72" s="32" t="str">
        <f t="shared" si="11"/>
        <v>INR Zero Only</v>
      </c>
      <c r="IE72" s="34"/>
      <c r="IF72" s="34"/>
      <c r="IG72" s="34"/>
      <c r="IH72" s="34"/>
      <c r="II72" s="34"/>
    </row>
    <row r="73" spans="1:243" s="33" customFormat="1" ht="44.25" customHeight="1">
      <c r="A73" s="19">
        <v>61</v>
      </c>
      <c r="B73" s="82" t="s">
        <v>148</v>
      </c>
      <c r="C73" s="20" t="s">
        <v>183</v>
      </c>
      <c r="D73" s="74">
        <v>10</v>
      </c>
      <c r="E73" s="76" t="s">
        <v>141</v>
      </c>
      <c r="F73" s="66">
        <v>1</v>
      </c>
      <c r="G73" s="35"/>
      <c r="H73" s="23"/>
      <c r="I73" s="21" t="s">
        <v>42</v>
      </c>
      <c r="J73" s="24">
        <f t="shared" si="8"/>
        <v>1</v>
      </c>
      <c r="K73" s="25" t="s">
        <v>57</v>
      </c>
      <c r="L73" s="64" t="s">
        <v>8</v>
      </c>
      <c r="M73" s="63"/>
      <c r="N73" s="65"/>
      <c r="O73" s="36"/>
      <c r="P73" s="37"/>
      <c r="Q73" s="36"/>
      <c r="R73" s="36"/>
      <c r="S73" s="38"/>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61">
        <f t="shared" si="9"/>
        <v>0</v>
      </c>
      <c r="BB73" s="61">
        <f t="shared" si="10"/>
        <v>0</v>
      </c>
      <c r="BC73" s="32" t="str">
        <f t="shared" si="11"/>
        <v>INR Zero Only</v>
      </c>
      <c r="IE73" s="34"/>
      <c r="IF73" s="34"/>
      <c r="IG73" s="34"/>
      <c r="IH73" s="34"/>
      <c r="II73" s="34"/>
    </row>
    <row r="74" spans="1:243" s="33" customFormat="1" ht="44.25" customHeight="1">
      <c r="A74" s="19">
        <v>62</v>
      </c>
      <c r="B74" s="81" t="s">
        <v>149</v>
      </c>
      <c r="C74" s="20" t="s">
        <v>184</v>
      </c>
      <c r="D74" s="74">
        <v>70</v>
      </c>
      <c r="E74" s="76" t="s">
        <v>131</v>
      </c>
      <c r="F74" s="66">
        <v>1</v>
      </c>
      <c r="G74" s="35"/>
      <c r="H74" s="23"/>
      <c r="I74" s="21" t="s">
        <v>42</v>
      </c>
      <c r="J74" s="24">
        <f t="shared" si="8"/>
        <v>1</v>
      </c>
      <c r="K74" s="25" t="s">
        <v>57</v>
      </c>
      <c r="L74" s="64" t="s">
        <v>8</v>
      </c>
      <c r="M74" s="63"/>
      <c r="N74" s="65"/>
      <c r="O74" s="36"/>
      <c r="P74" s="37"/>
      <c r="Q74" s="36"/>
      <c r="R74" s="36"/>
      <c r="S74" s="38"/>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61">
        <f t="shared" si="9"/>
        <v>0</v>
      </c>
      <c r="BB74" s="61">
        <f t="shared" si="10"/>
        <v>0</v>
      </c>
      <c r="BC74" s="32" t="str">
        <f t="shared" si="11"/>
        <v>INR Zero Only</v>
      </c>
      <c r="IE74" s="34"/>
      <c r="IF74" s="34"/>
      <c r="IG74" s="34"/>
      <c r="IH74" s="34"/>
      <c r="II74" s="34"/>
    </row>
    <row r="75" spans="1:243" s="33" customFormat="1" ht="44.25" customHeight="1">
      <c r="A75" s="19">
        <v>63</v>
      </c>
      <c r="B75" s="83" t="s">
        <v>150</v>
      </c>
      <c r="C75" s="20" t="s">
        <v>186</v>
      </c>
      <c r="D75" s="74">
        <v>56</v>
      </c>
      <c r="E75" s="76" t="s">
        <v>141</v>
      </c>
      <c r="F75" s="66">
        <v>1</v>
      </c>
      <c r="G75" s="35"/>
      <c r="H75" s="23"/>
      <c r="I75" s="21" t="s">
        <v>42</v>
      </c>
      <c r="J75" s="24">
        <f t="shared" si="8"/>
        <v>1</v>
      </c>
      <c r="K75" s="25" t="s">
        <v>57</v>
      </c>
      <c r="L75" s="64" t="s">
        <v>8</v>
      </c>
      <c r="M75" s="63"/>
      <c r="N75" s="65"/>
      <c r="O75" s="36"/>
      <c r="P75" s="37"/>
      <c r="Q75" s="36"/>
      <c r="R75" s="36"/>
      <c r="S75" s="38"/>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61">
        <f t="shared" si="9"/>
        <v>0</v>
      </c>
      <c r="BB75" s="61">
        <f t="shared" si="10"/>
        <v>0</v>
      </c>
      <c r="BC75" s="32" t="str">
        <f t="shared" si="11"/>
        <v>INR Zero Only</v>
      </c>
      <c r="IE75" s="34"/>
      <c r="IF75" s="34"/>
      <c r="IG75" s="34"/>
      <c r="IH75" s="34"/>
      <c r="II75" s="34"/>
    </row>
    <row r="76" spans="1:243" s="33" customFormat="1" ht="106.5" customHeight="1">
      <c r="A76" s="19">
        <v>64</v>
      </c>
      <c r="B76" s="78" t="s">
        <v>185</v>
      </c>
      <c r="C76" s="20" t="s">
        <v>207</v>
      </c>
      <c r="D76" s="74">
        <v>13248</v>
      </c>
      <c r="E76" s="76" t="s">
        <v>187</v>
      </c>
      <c r="F76" s="66">
        <v>1</v>
      </c>
      <c r="G76" s="35"/>
      <c r="H76" s="23"/>
      <c r="I76" s="21" t="s">
        <v>42</v>
      </c>
      <c r="J76" s="24">
        <f t="shared" si="8"/>
        <v>1</v>
      </c>
      <c r="K76" s="25" t="s">
        <v>57</v>
      </c>
      <c r="L76" s="64" t="s">
        <v>8</v>
      </c>
      <c r="M76" s="63"/>
      <c r="N76" s="65"/>
      <c r="O76" s="36"/>
      <c r="P76" s="37"/>
      <c r="Q76" s="36"/>
      <c r="R76" s="36"/>
      <c r="S76" s="38"/>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61">
        <f aca="true" t="shared" si="12" ref="BA76:BA94">total_amount_ba($B$2,$D$2,D76,F76,J76,K76,M76)</f>
        <v>0</v>
      </c>
      <c r="BB76" s="61">
        <f aca="true" t="shared" si="13" ref="BB76:BB94">BA76+SUM(N76:AZ76)</f>
        <v>0</v>
      </c>
      <c r="BC76" s="32" t="str">
        <f aca="true" t="shared" si="14" ref="BC76:BC94">SpellNumber(L76,BB76)</f>
        <v>INR Zero Only</v>
      </c>
      <c r="IE76" s="34"/>
      <c r="IF76" s="34"/>
      <c r="IG76" s="34"/>
      <c r="IH76" s="34"/>
      <c r="II76" s="34"/>
    </row>
    <row r="77" spans="1:243" s="33" customFormat="1" ht="164.25" customHeight="1">
      <c r="A77" s="19">
        <v>65</v>
      </c>
      <c r="B77" s="78" t="s">
        <v>188</v>
      </c>
      <c r="C77" s="20" t="s">
        <v>208</v>
      </c>
      <c r="D77" s="74">
        <v>1</v>
      </c>
      <c r="E77" s="76" t="s">
        <v>189</v>
      </c>
      <c r="F77" s="66">
        <v>1</v>
      </c>
      <c r="G77" s="35"/>
      <c r="H77" s="23"/>
      <c r="I77" s="21" t="s">
        <v>42</v>
      </c>
      <c r="J77" s="24">
        <f aca="true" t="shared" si="15" ref="J77:J94">IF(I77="Less(-)",-1,1)</f>
        <v>1</v>
      </c>
      <c r="K77" s="25" t="s">
        <v>57</v>
      </c>
      <c r="L77" s="64" t="s">
        <v>8</v>
      </c>
      <c r="M77" s="63"/>
      <c r="N77" s="65"/>
      <c r="O77" s="36"/>
      <c r="P77" s="37"/>
      <c r="Q77" s="36"/>
      <c r="R77" s="36"/>
      <c r="S77" s="38"/>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61">
        <f t="shared" si="12"/>
        <v>0</v>
      </c>
      <c r="BB77" s="61">
        <f t="shared" si="13"/>
        <v>0</v>
      </c>
      <c r="BC77" s="32" t="str">
        <f t="shared" si="14"/>
        <v>INR Zero Only</v>
      </c>
      <c r="IE77" s="34"/>
      <c r="IF77" s="34"/>
      <c r="IG77" s="34"/>
      <c r="IH77" s="34"/>
      <c r="II77" s="34"/>
    </row>
    <row r="78" spans="1:243" s="33" customFormat="1" ht="63.75" customHeight="1">
      <c r="A78" s="19">
        <v>66</v>
      </c>
      <c r="B78" s="78" t="s">
        <v>190</v>
      </c>
      <c r="C78" s="20" t="s">
        <v>209</v>
      </c>
      <c r="D78" s="74">
        <v>1</v>
      </c>
      <c r="E78" s="76" t="s">
        <v>189</v>
      </c>
      <c r="F78" s="66">
        <v>1</v>
      </c>
      <c r="G78" s="35"/>
      <c r="H78" s="23"/>
      <c r="I78" s="21" t="s">
        <v>42</v>
      </c>
      <c r="J78" s="24">
        <f t="shared" si="15"/>
        <v>1</v>
      </c>
      <c r="K78" s="25" t="s">
        <v>57</v>
      </c>
      <c r="L78" s="64" t="s">
        <v>8</v>
      </c>
      <c r="M78" s="63"/>
      <c r="N78" s="65"/>
      <c r="O78" s="36"/>
      <c r="P78" s="37"/>
      <c r="Q78" s="36"/>
      <c r="R78" s="36"/>
      <c r="S78" s="38"/>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61">
        <f t="shared" si="12"/>
        <v>0</v>
      </c>
      <c r="BB78" s="61">
        <f t="shared" si="13"/>
        <v>0</v>
      </c>
      <c r="BC78" s="32" t="str">
        <f t="shared" si="14"/>
        <v>INR Zero Only</v>
      </c>
      <c r="IE78" s="34"/>
      <c r="IF78" s="34"/>
      <c r="IG78" s="34"/>
      <c r="IH78" s="34"/>
      <c r="II78" s="34"/>
    </row>
    <row r="79" spans="1:243" s="33" customFormat="1" ht="54">
      <c r="A79" s="19">
        <v>67</v>
      </c>
      <c r="B79" s="78" t="s">
        <v>191</v>
      </c>
      <c r="C79" s="20" t="s">
        <v>210</v>
      </c>
      <c r="D79" s="74">
        <v>3</v>
      </c>
      <c r="E79" s="76" t="s">
        <v>189</v>
      </c>
      <c r="F79" s="66">
        <v>1</v>
      </c>
      <c r="G79" s="35"/>
      <c r="H79" s="23"/>
      <c r="I79" s="21" t="s">
        <v>42</v>
      </c>
      <c r="J79" s="24">
        <f t="shared" si="15"/>
        <v>1</v>
      </c>
      <c r="K79" s="25" t="s">
        <v>57</v>
      </c>
      <c r="L79" s="64" t="s">
        <v>8</v>
      </c>
      <c r="M79" s="63"/>
      <c r="N79" s="65"/>
      <c r="O79" s="36"/>
      <c r="P79" s="37"/>
      <c r="Q79" s="36"/>
      <c r="R79" s="36"/>
      <c r="S79" s="38"/>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61">
        <f t="shared" si="12"/>
        <v>0</v>
      </c>
      <c r="BB79" s="61">
        <f t="shared" si="13"/>
        <v>0</v>
      </c>
      <c r="BC79" s="32" t="str">
        <f t="shared" si="14"/>
        <v>INR Zero Only</v>
      </c>
      <c r="IE79" s="34"/>
      <c r="IF79" s="34"/>
      <c r="IG79" s="34"/>
      <c r="IH79" s="34"/>
      <c r="II79" s="34"/>
    </row>
    <row r="80" spans="1:243" s="33" customFormat="1" ht="54">
      <c r="A80" s="19">
        <v>68</v>
      </c>
      <c r="B80" s="78" t="s">
        <v>192</v>
      </c>
      <c r="C80" s="20" t="s">
        <v>211</v>
      </c>
      <c r="D80" s="74">
        <v>1</v>
      </c>
      <c r="E80" s="76" t="s">
        <v>193</v>
      </c>
      <c r="F80" s="66">
        <v>1</v>
      </c>
      <c r="G80" s="35"/>
      <c r="H80" s="23"/>
      <c r="I80" s="21" t="s">
        <v>42</v>
      </c>
      <c r="J80" s="24">
        <f t="shared" si="15"/>
        <v>1</v>
      </c>
      <c r="K80" s="25" t="s">
        <v>57</v>
      </c>
      <c r="L80" s="64" t="s">
        <v>8</v>
      </c>
      <c r="M80" s="63"/>
      <c r="N80" s="65"/>
      <c r="O80" s="36"/>
      <c r="P80" s="37"/>
      <c r="Q80" s="36"/>
      <c r="R80" s="36"/>
      <c r="S80" s="38"/>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61">
        <f t="shared" si="12"/>
        <v>0</v>
      </c>
      <c r="BB80" s="61">
        <f t="shared" si="13"/>
        <v>0</v>
      </c>
      <c r="BC80" s="32" t="str">
        <f t="shared" si="14"/>
        <v>INR Zero Only</v>
      </c>
      <c r="IE80" s="34"/>
      <c r="IF80" s="34"/>
      <c r="IG80" s="34"/>
      <c r="IH80" s="34"/>
      <c r="II80" s="34"/>
    </row>
    <row r="81" spans="1:243" s="33" customFormat="1" ht="54">
      <c r="A81" s="19">
        <v>69</v>
      </c>
      <c r="B81" s="78" t="s">
        <v>194</v>
      </c>
      <c r="C81" s="20" t="s">
        <v>212</v>
      </c>
      <c r="D81" s="74">
        <v>1</v>
      </c>
      <c r="E81" s="76" t="s">
        <v>193</v>
      </c>
      <c r="F81" s="66">
        <v>1</v>
      </c>
      <c r="G81" s="35"/>
      <c r="H81" s="23"/>
      <c r="I81" s="21" t="s">
        <v>42</v>
      </c>
      <c r="J81" s="24">
        <f t="shared" si="15"/>
        <v>1</v>
      </c>
      <c r="K81" s="25" t="s">
        <v>57</v>
      </c>
      <c r="L81" s="64" t="s">
        <v>8</v>
      </c>
      <c r="M81" s="63"/>
      <c r="N81" s="65"/>
      <c r="O81" s="36"/>
      <c r="P81" s="37"/>
      <c r="Q81" s="36"/>
      <c r="R81" s="36"/>
      <c r="S81" s="38"/>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61">
        <f t="shared" si="12"/>
        <v>0</v>
      </c>
      <c r="BB81" s="61">
        <f t="shared" si="13"/>
        <v>0</v>
      </c>
      <c r="BC81" s="32" t="str">
        <f t="shared" si="14"/>
        <v>INR Zero Only</v>
      </c>
      <c r="IE81" s="34"/>
      <c r="IF81" s="34"/>
      <c r="IG81" s="34"/>
      <c r="IH81" s="34"/>
      <c r="II81" s="34"/>
    </row>
    <row r="82" spans="1:243" s="33" customFormat="1" ht="80.25" customHeight="1">
      <c r="A82" s="19">
        <v>70</v>
      </c>
      <c r="B82" s="84" t="s">
        <v>195</v>
      </c>
      <c r="C82" s="20" t="s">
        <v>213</v>
      </c>
      <c r="D82" s="74">
        <v>3</v>
      </c>
      <c r="E82" s="76" t="s">
        <v>41</v>
      </c>
      <c r="F82" s="66">
        <v>1</v>
      </c>
      <c r="G82" s="35"/>
      <c r="H82" s="23"/>
      <c r="I82" s="21" t="s">
        <v>42</v>
      </c>
      <c r="J82" s="24">
        <f t="shared" si="15"/>
        <v>1</v>
      </c>
      <c r="K82" s="25" t="s">
        <v>57</v>
      </c>
      <c r="L82" s="64" t="s">
        <v>8</v>
      </c>
      <c r="M82" s="63"/>
      <c r="N82" s="65"/>
      <c r="O82" s="36"/>
      <c r="P82" s="37"/>
      <c r="Q82" s="36"/>
      <c r="R82" s="36"/>
      <c r="S82" s="38"/>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61">
        <f t="shared" si="12"/>
        <v>0</v>
      </c>
      <c r="BB82" s="61">
        <f t="shared" si="13"/>
        <v>0</v>
      </c>
      <c r="BC82" s="32" t="str">
        <f t="shared" si="14"/>
        <v>INR Zero Only</v>
      </c>
      <c r="IE82" s="34"/>
      <c r="IF82" s="34"/>
      <c r="IG82" s="34"/>
      <c r="IH82" s="34"/>
      <c r="II82" s="34"/>
    </row>
    <row r="83" spans="1:243" s="33" customFormat="1" ht="54">
      <c r="A83" s="19">
        <v>71</v>
      </c>
      <c r="B83" s="85" t="s">
        <v>196</v>
      </c>
      <c r="C83" s="20" t="s">
        <v>214</v>
      </c>
      <c r="D83" s="74">
        <v>1500</v>
      </c>
      <c r="E83" s="76" t="s">
        <v>68</v>
      </c>
      <c r="F83" s="66">
        <v>1</v>
      </c>
      <c r="G83" s="35"/>
      <c r="H83" s="23"/>
      <c r="I83" s="21" t="s">
        <v>42</v>
      </c>
      <c r="J83" s="24">
        <f t="shared" si="15"/>
        <v>1</v>
      </c>
      <c r="K83" s="25" t="s">
        <v>57</v>
      </c>
      <c r="L83" s="64" t="s">
        <v>8</v>
      </c>
      <c r="M83" s="63"/>
      <c r="N83" s="65"/>
      <c r="O83" s="36"/>
      <c r="P83" s="37"/>
      <c r="Q83" s="36"/>
      <c r="R83" s="36"/>
      <c r="S83" s="38"/>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61">
        <f t="shared" si="12"/>
        <v>0</v>
      </c>
      <c r="BB83" s="61">
        <f t="shared" si="13"/>
        <v>0</v>
      </c>
      <c r="BC83" s="32" t="str">
        <f t="shared" si="14"/>
        <v>INR Zero Only</v>
      </c>
      <c r="IE83" s="34"/>
      <c r="IF83" s="34"/>
      <c r="IG83" s="34"/>
      <c r="IH83" s="34"/>
      <c r="II83" s="34"/>
    </row>
    <row r="84" spans="1:243" s="33" customFormat="1" ht="54">
      <c r="A84" s="19">
        <v>72</v>
      </c>
      <c r="B84" s="78" t="s">
        <v>197</v>
      </c>
      <c r="C84" s="20" t="s">
        <v>215</v>
      </c>
      <c r="D84" s="74">
        <v>25</v>
      </c>
      <c r="E84" s="76" t="s">
        <v>68</v>
      </c>
      <c r="F84" s="66">
        <v>1</v>
      </c>
      <c r="G84" s="35"/>
      <c r="H84" s="23"/>
      <c r="I84" s="21" t="s">
        <v>42</v>
      </c>
      <c r="J84" s="24">
        <f t="shared" si="15"/>
        <v>1</v>
      </c>
      <c r="K84" s="25" t="s">
        <v>57</v>
      </c>
      <c r="L84" s="64" t="s">
        <v>8</v>
      </c>
      <c r="M84" s="63"/>
      <c r="N84" s="65"/>
      <c r="O84" s="36"/>
      <c r="P84" s="37"/>
      <c r="Q84" s="36"/>
      <c r="R84" s="36"/>
      <c r="S84" s="38"/>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61">
        <f t="shared" si="12"/>
        <v>0</v>
      </c>
      <c r="BB84" s="61">
        <f t="shared" si="13"/>
        <v>0</v>
      </c>
      <c r="BC84" s="32" t="str">
        <f t="shared" si="14"/>
        <v>INR Zero Only</v>
      </c>
      <c r="IE84" s="34"/>
      <c r="IF84" s="34"/>
      <c r="IG84" s="34"/>
      <c r="IH84" s="34"/>
      <c r="II84" s="34"/>
    </row>
    <row r="85" spans="1:243" s="33" customFormat="1" ht="54">
      <c r="A85" s="19">
        <v>73</v>
      </c>
      <c r="B85" s="86" t="s">
        <v>198</v>
      </c>
      <c r="C85" s="20" t="s">
        <v>216</v>
      </c>
      <c r="D85" s="74">
        <v>10</v>
      </c>
      <c r="E85" s="76" t="s">
        <v>68</v>
      </c>
      <c r="F85" s="66">
        <v>1</v>
      </c>
      <c r="G85" s="35"/>
      <c r="H85" s="23"/>
      <c r="I85" s="21" t="s">
        <v>42</v>
      </c>
      <c r="J85" s="24">
        <f t="shared" si="15"/>
        <v>1</v>
      </c>
      <c r="K85" s="25" t="s">
        <v>57</v>
      </c>
      <c r="L85" s="64" t="s">
        <v>8</v>
      </c>
      <c r="M85" s="63"/>
      <c r="N85" s="65"/>
      <c r="O85" s="36"/>
      <c r="P85" s="37"/>
      <c r="Q85" s="36"/>
      <c r="R85" s="36"/>
      <c r="S85" s="38"/>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61">
        <f t="shared" si="12"/>
        <v>0</v>
      </c>
      <c r="BB85" s="61">
        <f t="shared" si="13"/>
        <v>0</v>
      </c>
      <c r="BC85" s="32" t="str">
        <f t="shared" si="14"/>
        <v>INR Zero Only</v>
      </c>
      <c r="IE85" s="34"/>
      <c r="IF85" s="34"/>
      <c r="IG85" s="34"/>
      <c r="IH85" s="34"/>
      <c r="II85" s="34"/>
    </row>
    <row r="86" spans="1:243" s="33" customFormat="1" ht="54">
      <c r="A86" s="19">
        <v>74</v>
      </c>
      <c r="B86" s="86" t="s">
        <v>199</v>
      </c>
      <c r="C86" s="20" t="s">
        <v>217</v>
      </c>
      <c r="D86" s="74">
        <v>3</v>
      </c>
      <c r="E86" s="76" t="s">
        <v>200</v>
      </c>
      <c r="F86" s="66">
        <v>1</v>
      </c>
      <c r="G86" s="35"/>
      <c r="H86" s="23"/>
      <c r="I86" s="21" t="s">
        <v>42</v>
      </c>
      <c r="J86" s="24">
        <f t="shared" si="15"/>
        <v>1</v>
      </c>
      <c r="K86" s="25" t="s">
        <v>57</v>
      </c>
      <c r="L86" s="64" t="s">
        <v>8</v>
      </c>
      <c r="M86" s="63"/>
      <c r="N86" s="65"/>
      <c r="O86" s="36"/>
      <c r="P86" s="37"/>
      <c r="Q86" s="36"/>
      <c r="R86" s="36"/>
      <c r="S86" s="38"/>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61">
        <f t="shared" si="12"/>
        <v>0</v>
      </c>
      <c r="BB86" s="61">
        <f t="shared" si="13"/>
        <v>0</v>
      </c>
      <c r="BC86" s="32" t="str">
        <f t="shared" si="14"/>
        <v>INR Zero Only</v>
      </c>
      <c r="IE86" s="34"/>
      <c r="IF86" s="34"/>
      <c r="IG86" s="34"/>
      <c r="IH86" s="34"/>
      <c r="II86" s="34"/>
    </row>
    <row r="87" spans="1:243" s="33" customFormat="1" ht="54">
      <c r="A87" s="19">
        <v>75</v>
      </c>
      <c r="B87" s="86" t="s">
        <v>201</v>
      </c>
      <c r="C87" s="20" t="s">
        <v>218</v>
      </c>
      <c r="D87" s="74">
        <v>500</v>
      </c>
      <c r="E87" s="76" t="s">
        <v>202</v>
      </c>
      <c r="F87" s="66">
        <v>1</v>
      </c>
      <c r="G87" s="35"/>
      <c r="H87" s="23"/>
      <c r="I87" s="21" t="s">
        <v>42</v>
      </c>
      <c r="J87" s="24">
        <f t="shared" si="15"/>
        <v>1</v>
      </c>
      <c r="K87" s="25" t="s">
        <v>57</v>
      </c>
      <c r="L87" s="64" t="s">
        <v>8</v>
      </c>
      <c r="M87" s="63"/>
      <c r="N87" s="65"/>
      <c r="O87" s="36"/>
      <c r="P87" s="37"/>
      <c r="Q87" s="36"/>
      <c r="R87" s="36"/>
      <c r="S87" s="38"/>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61">
        <f t="shared" si="12"/>
        <v>0</v>
      </c>
      <c r="BB87" s="61">
        <f t="shared" si="13"/>
        <v>0</v>
      </c>
      <c r="BC87" s="32" t="str">
        <f t="shared" si="14"/>
        <v>INR Zero Only</v>
      </c>
      <c r="IE87" s="34"/>
      <c r="IF87" s="34"/>
      <c r="IG87" s="34"/>
      <c r="IH87" s="34"/>
      <c r="II87" s="34"/>
    </row>
    <row r="88" spans="1:243" s="33" customFormat="1" ht="54">
      <c r="A88" s="19">
        <v>76</v>
      </c>
      <c r="B88" s="86" t="s">
        <v>203</v>
      </c>
      <c r="C88" s="20" t="s">
        <v>219</v>
      </c>
      <c r="D88" s="74">
        <v>1</v>
      </c>
      <c r="E88" s="76" t="s">
        <v>41</v>
      </c>
      <c r="F88" s="66">
        <v>1</v>
      </c>
      <c r="G88" s="35"/>
      <c r="H88" s="23"/>
      <c r="I88" s="21" t="s">
        <v>42</v>
      </c>
      <c r="J88" s="24">
        <f t="shared" si="15"/>
        <v>1</v>
      </c>
      <c r="K88" s="25" t="s">
        <v>57</v>
      </c>
      <c r="L88" s="64" t="s">
        <v>8</v>
      </c>
      <c r="M88" s="63"/>
      <c r="N88" s="65"/>
      <c r="O88" s="36"/>
      <c r="P88" s="37"/>
      <c r="Q88" s="36"/>
      <c r="R88" s="36"/>
      <c r="S88" s="38"/>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61">
        <f t="shared" si="12"/>
        <v>0</v>
      </c>
      <c r="BB88" s="61">
        <f t="shared" si="13"/>
        <v>0</v>
      </c>
      <c r="BC88" s="32" t="str">
        <f t="shared" si="14"/>
        <v>INR Zero Only</v>
      </c>
      <c r="IE88" s="34"/>
      <c r="IF88" s="34"/>
      <c r="IG88" s="34"/>
      <c r="IH88" s="34"/>
      <c r="II88" s="34"/>
    </row>
    <row r="89" spans="1:243" s="33" customFormat="1" ht="54">
      <c r="A89" s="19">
        <v>77</v>
      </c>
      <c r="B89" s="86" t="s">
        <v>204</v>
      </c>
      <c r="C89" s="20" t="s">
        <v>220</v>
      </c>
      <c r="D89" s="74">
        <v>3</v>
      </c>
      <c r="E89" s="76" t="s">
        <v>41</v>
      </c>
      <c r="F89" s="66">
        <v>1</v>
      </c>
      <c r="G89" s="35"/>
      <c r="H89" s="23"/>
      <c r="I89" s="21" t="s">
        <v>42</v>
      </c>
      <c r="J89" s="24">
        <f t="shared" si="15"/>
        <v>1</v>
      </c>
      <c r="K89" s="25" t="s">
        <v>57</v>
      </c>
      <c r="L89" s="64" t="s">
        <v>8</v>
      </c>
      <c r="M89" s="63"/>
      <c r="N89" s="65"/>
      <c r="O89" s="36"/>
      <c r="P89" s="37"/>
      <c r="Q89" s="36"/>
      <c r="R89" s="36"/>
      <c r="S89" s="38"/>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61">
        <f t="shared" si="12"/>
        <v>0</v>
      </c>
      <c r="BB89" s="61">
        <f t="shared" si="13"/>
        <v>0</v>
      </c>
      <c r="BC89" s="32" t="str">
        <f t="shared" si="14"/>
        <v>INR Zero Only</v>
      </c>
      <c r="IE89" s="34"/>
      <c r="IF89" s="34"/>
      <c r="IG89" s="34"/>
      <c r="IH89" s="34"/>
      <c r="II89" s="34"/>
    </row>
    <row r="90" spans="1:243" s="33" customFormat="1" ht="81">
      <c r="A90" s="19">
        <v>78</v>
      </c>
      <c r="B90" s="87" t="s">
        <v>205</v>
      </c>
      <c r="C90" s="20" t="s">
        <v>221</v>
      </c>
      <c r="D90" s="74">
        <v>125</v>
      </c>
      <c r="E90" s="76" t="s">
        <v>206</v>
      </c>
      <c r="F90" s="66">
        <v>1</v>
      </c>
      <c r="G90" s="35"/>
      <c r="H90" s="23"/>
      <c r="I90" s="21" t="s">
        <v>42</v>
      </c>
      <c r="J90" s="24">
        <f t="shared" si="15"/>
        <v>1</v>
      </c>
      <c r="K90" s="25" t="s">
        <v>57</v>
      </c>
      <c r="L90" s="64" t="s">
        <v>8</v>
      </c>
      <c r="M90" s="63"/>
      <c r="N90" s="65"/>
      <c r="O90" s="36"/>
      <c r="P90" s="37"/>
      <c r="Q90" s="36"/>
      <c r="R90" s="36"/>
      <c r="S90" s="38"/>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61">
        <f t="shared" si="12"/>
        <v>0</v>
      </c>
      <c r="BB90" s="61">
        <f t="shared" si="13"/>
        <v>0</v>
      </c>
      <c r="BC90" s="32" t="str">
        <f t="shared" si="14"/>
        <v>INR Zero Only</v>
      </c>
      <c r="IE90" s="34"/>
      <c r="IF90" s="34"/>
      <c r="IG90" s="34"/>
      <c r="IH90" s="34"/>
      <c r="II90" s="34"/>
    </row>
    <row r="91" spans="1:243" s="33" customFormat="1" ht="66">
      <c r="A91" s="19">
        <v>79</v>
      </c>
      <c r="B91" s="88" t="s">
        <v>230</v>
      </c>
      <c r="C91" s="20" t="s">
        <v>222</v>
      </c>
      <c r="D91" s="74">
        <v>125</v>
      </c>
      <c r="E91" s="76" t="s">
        <v>206</v>
      </c>
      <c r="F91" s="66">
        <v>1</v>
      </c>
      <c r="G91" s="35"/>
      <c r="H91" s="23"/>
      <c r="I91" s="21" t="s">
        <v>42</v>
      </c>
      <c r="J91" s="24">
        <f t="shared" si="15"/>
        <v>1</v>
      </c>
      <c r="K91" s="25" t="s">
        <v>57</v>
      </c>
      <c r="L91" s="64" t="s">
        <v>8</v>
      </c>
      <c r="M91" s="63"/>
      <c r="N91" s="65"/>
      <c r="O91" s="36"/>
      <c r="P91" s="37"/>
      <c r="Q91" s="36"/>
      <c r="R91" s="36"/>
      <c r="S91" s="38"/>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61">
        <f t="shared" si="12"/>
        <v>0</v>
      </c>
      <c r="BB91" s="61">
        <f t="shared" si="13"/>
        <v>0</v>
      </c>
      <c r="BC91" s="32" t="str">
        <f t="shared" si="14"/>
        <v>INR Zero Only</v>
      </c>
      <c r="IE91" s="34"/>
      <c r="IF91" s="34"/>
      <c r="IG91" s="34"/>
      <c r="IH91" s="34"/>
      <c r="II91" s="34"/>
    </row>
    <row r="92" spans="1:243" s="33" customFormat="1" ht="66">
      <c r="A92" s="19">
        <v>80</v>
      </c>
      <c r="B92" s="88" t="s">
        <v>231</v>
      </c>
      <c r="C92" s="20" t="s">
        <v>223</v>
      </c>
      <c r="D92" s="74">
        <v>175</v>
      </c>
      <c r="E92" s="76" t="s">
        <v>206</v>
      </c>
      <c r="F92" s="66">
        <v>1</v>
      </c>
      <c r="G92" s="35"/>
      <c r="H92" s="23"/>
      <c r="I92" s="21" t="s">
        <v>42</v>
      </c>
      <c r="J92" s="24">
        <f t="shared" si="15"/>
        <v>1</v>
      </c>
      <c r="K92" s="25" t="s">
        <v>57</v>
      </c>
      <c r="L92" s="64" t="s">
        <v>8</v>
      </c>
      <c r="M92" s="63"/>
      <c r="N92" s="65"/>
      <c r="O92" s="36"/>
      <c r="P92" s="37"/>
      <c r="Q92" s="36"/>
      <c r="R92" s="36"/>
      <c r="S92" s="38"/>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61">
        <f t="shared" si="12"/>
        <v>0</v>
      </c>
      <c r="BB92" s="61">
        <f t="shared" si="13"/>
        <v>0</v>
      </c>
      <c r="BC92" s="32" t="str">
        <f t="shared" si="14"/>
        <v>INR Zero Only</v>
      </c>
      <c r="IE92" s="34"/>
      <c r="IF92" s="34"/>
      <c r="IG92" s="34"/>
      <c r="IH92" s="34"/>
      <c r="II92" s="34"/>
    </row>
    <row r="93" spans="1:243" s="33" customFormat="1" ht="66">
      <c r="A93" s="19">
        <v>81</v>
      </c>
      <c r="B93" s="88" t="s">
        <v>232</v>
      </c>
      <c r="C93" s="20" t="s">
        <v>224</v>
      </c>
      <c r="D93" s="74">
        <v>175</v>
      </c>
      <c r="E93" s="76" t="s">
        <v>206</v>
      </c>
      <c r="F93" s="66">
        <v>1</v>
      </c>
      <c r="G93" s="35"/>
      <c r="H93" s="23"/>
      <c r="I93" s="21" t="s">
        <v>42</v>
      </c>
      <c r="J93" s="24">
        <f t="shared" si="15"/>
        <v>1</v>
      </c>
      <c r="K93" s="25" t="s">
        <v>57</v>
      </c>
      <c r="L93" s="64" t="s">
        <v>8</v>
      </c>
      <c r="M93" s="63"/>
      <c r="N93" s="65"/>
      <c r="O93" s="36"/>
      <c r="P93" s="37"/>
      <c r="Q93" s="36"/>
      <c r="R93" s="36"/>
      <c r="S93" s="38"/>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61">
        <f t="shared" si="12"/>
        <v>0</v>
      </c>
      <c r="BB93" s="61">
        <f t="shared" si="13"/>
        <v>0</v>
      </c>
      <c r="BC93" s="32" t="str">
        <f t="shared" si="14"/>
        <v>INR Zero Only</v>
      </c>
      <c r="IE93" s="34"/>
      <c r="IF93" s="34"/>
      <c r="IG93" s="34"/>
      <c r="IH93" s="34"/>
      <c r="II93" s="34"/>
    </row>
    <row r="94" spans="1:243" s="33" customFormat="1" ht="66">
      <c r="A94" s="19">
        <v>82</v>
      </c>
      <c r="B94" s="88" t="s">
        <v>233</v>
      </c>
      <c r="C94" s="20" t="s">
        <v>225</v>
      </c>
      <c r="D94" s="74">
        <v>200</v>
      </c>
      <c r="E94" s="76" t="s">
        <v>206</v>
      </c>
      <c r="F94" s="66">
        <v>1</v>
      </c>
      <c r="G94" s="35"/>
      <c r="H94" s="23"/>
      <c r="I94" s="21" t="s">
        <v>42</v>
      </c>
      <c r="J94" s="24">
        <f t="shared" si="15"/>
        <v>1</v>
      </c>
      <c r="K94" s="25" t="s">
        <v>57</v>
      </c>
      <c r="L94" s="64" t="s">
        <v>8</v>
      </c>
      <c r="M94" s="63"/>
      <c r="N94" s="65"/>
      <c r="O94" s="36"/>
      <c r="P94" s="37"/>
      <c r="Q94" s="36"/>
      <c r="R94" s="36"/>
      <c r="S94" s="38"/>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61">
        <f t="shared" si="12"/>
        <v>0</v>
      </c>
      <c r="BB94" s="61">
        <f t="shared" si="13"/>
        <v>0</v>
      </c>
      <c r="BC94" s="32" t="str">
        <f t="shared" si="14"/>
        <v>INR Zero Only</v>
      </c>
      <c r="IE94" s="34"/>
      <c r="IF94" s="34"/>
      <c r="IG94" s="34"/>
      <c r="IH94" s="34"/>
      <c r="II94" s="34"/>
    </row>
    <row r="95" spans="1:243" s="33" customFormat="1" ht="47.25" customHeight="1">
      <c r="A95" s="19">
        <v>83</v>
      </c>
      <c r="B95" s="72" t="s">
        <v>60</v>
      </c>
      <c r="C95" s="20"/>
      <c r="D95" s="21"/>
      <c r="E95" s="22"/>
      <c r="F95" s="21"/>
      <c r="G95" s="23"/>
      <c r="H95" s="23"/>
      <c r="I95" s="21"/>
      <c r="J95" s="24"/>
      <c r="K95" s="25"/>
      <c r="L95" s="25"/>
      <c r="M95" s="26"/>
      <c r="N95" s="27"/>
      <c r="O95" s="27"/>
      <c r="P95" s="28"/>
      <c r="Q95" s="27"/>
      <c r="R95" s="27"/>
      <c r="S95" s="29"/>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30"/>
      <c r="BB95" s="31"/>
      <c r="BC95" s="32"/>
      <c r="IE95" s="34"/>
      <c r="IF95" s="34"/>
      <c r="IG95" s="34"/>
      <c r="IH95" s="34"/>
      <c r="II95" s="34"/>
    </row>
    <row r="96" spans="1:243" s="33" customFormat="1" ht="33" customHeight="1">
      <c r="A96" s="40" t="s">
        <v>55</v>
      </c>
      <c r="B96" s="67"/>
      <c r="C96" s="68"/>
      <c r="D96" s="69"/>
      <c r="E96" s="69"/>
      <c r="F96" s="69"/>
      <c r="G96" s="69"/>
      <c r="H96" s="70"/>
      <c r="I96" s="70"/>
      <c r="J96" s="70"/>
      <c r="K96" s="70"/>
      <c r="L96" s="71"/>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62">
        <f>SUM(BA13:BA19)</f>
        <v>0</v>
      </c>
      <c r="BB96" s="62">
        <f>SUM(BB13:BB94)</f>
        <v>0</v>
      </c>
      <c r="BC96" s="32" t="str">
        <f>SpellNumber($E$2,BB96)</f>
        <v>INR Zero Only</v>
      </c>
      <c r="IE96" s="34">
        <v>4</v>
      </c>
      <c r="IF96" s="34" t="s">
        <v>45</v>
      </c>
      <c r="IG96" s="34" t="s">
        <v>54</v>
      </c>
      <c r="IH96" s="34">
        <v>10</v>
      </c>
      <c r="II96" s="34" t="s">
        <v>41</v>
      </c>
    </row>
    <row r="97" spans="1:243" s="52" customFormat="1" ht="39" customHeight="1" hidden="1">
      <c r="A97" s="41" t="s">
        <v>59</v>
      </c>
      <c r="B97" s="43"/>
      <c r="C97" s="44"/>
      <c r="D97" s="45"/>
      <c r="E97" s="46" t="s">
        <v>56</v>
      </c>
      <c r="F97" s="59"/>
      <c r="G97" s="47"/>
      <c r="H97" s="48"/>
      <c r="I97" s="48"/>
      <c r="J97" s="48"/>
      <c r="K97" s="49"/>
      <c r="L97" s="50"/>
      <c r="M97" s="51"/>
      <c r="O97" s="33"/>
      <c r="P97" s="33"/>
      <c r="Q97" s="33"/>
      <c r="R97" s="33"/>
      <c r="S97" s="33"/>
      <c r="BA97" s="57">
        <f>IF(ISBLANK(F97),0,IF(E97="Excess (+)",ROUND(BA96+(BA96*F97),2),IF(E97="Less (-)",ROUND(BA96+(BA96*F97*(-1)),2),0)))</f>
        <v>0</v>
      </c>
      <c r="BB97" s="58">
        <f>ROUND(BA97,0)</f>
        <v>0</v>
      </c>
      <c r="BC97" s="32" t="str">
        <f>SpellNumber(L97,BB97)</f>
        <v> Zero Only</v>
      </c>
      <c r="IE97" s="53"/>
      <c r="IF97" s="53"/>
      <c r="IG97" s="53"/>
      <c r="IH97" s="53"/>
      <c r="II97" s="53"/>
    </row>
    <row r="98" spans="1:243" s="52" customFormat="1" ht="51" customHeight="1">
      <c r="A98" s="40" t="s">
        <v>58</v>
      </c>
      <c r="B98" s="40"/>
      <c r="C98" s="92" t="str">
        <f>SpellNumber($E$2,BB96)</f>
        <v>INR Zero Only</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4"/>
      <c r="IE98" s="53"/>
      <c r="IF98" s="53"/>
      <c r="IG98" s="53"/>
      <c r="IH98" s="53"/>
      <c r="II98" s="53"/>
    </row>
    <row r="99" spans="3:243" s="14" customFormat="1" ht="15">
      <c r="C99" s="54"/>
      <c r="D99" s="54"/>
      <c r="E99" s="54"/>
      <c r="F99" s="54"/>
      <c r="G99" s="54"/>
      <c r="H99" s="54"/>
      <c r="I99" s="54"/>
      <c r="J99" s="54"/>
      <c r="K99" s="54"/>
      <c r="L99" s="54"/>
      <c r="M99" s="54"/>
      <c r="O99" s="54"/>
      <c r="BA99" s="54"/>
      <c r="BC99" s="54"/>
      <c r="IE99" s="15"/>
      <c r="IF99" s="15"/>
      <c r="IG99" s="15"/>
      <c r="IH99" s="15"/>
      <c r="II99" s="15"/>
    </row>
  </sheetData>
  <sheetProtection password="DA7E" sheet="1" selectLockedCells="1"/>
  <mergeCells count="8">
    <mergeCell ref="A9:BC9"/>
    <mergeCell ref="C98:BC9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97">
      <formula1>IF(ISBLANK(F97),$A$3:$C$3,$B$3:$C$3)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7">
      <formula1>0</formula1>
      <formula2>IF(E97&lt;&gt;"Select",99.9,0)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7">
      <formula1>IF(E97&lt;&gt;"Select",0,-1)</formula1>
      <formula2>IF(E97&lt;&gt;"Select",99.99,-1)</formula2>
    </dataValidation>
    <dataValidation type="list" allowBlank="1" showInputMessage="1" showErrorMessage="1" sqref="L82 L83 L84 L85 L86 L87 L88 L89 L90 L91 L92 L93 L94 L13 L14 L15 L16 L17 L18 L19 L20 L21 L22 L23 L24 L25 L26 L27 L28 L29 L30 L31 L32 L33 L34 L35 L36 L37 L38 L39 L40 L41 L42 L43 L44 L45 L46 L47 L48 L49 L50 L51 L52 L53 L54 L55 L56 L57 L58 L59 L60 L61 L62 L63 L64 L65 L66 L67 L68 L69 L70 L71 L72 L73 L74 L75 L76 L77 L78 L79 L80 L81 L95">
      <formula1>"INR"</formula1>
    </dataValidation>
    <dataValidation allowBlank="1" showInputMessage="1" showErrorMessage="1" promptTitle="Addition / Deduction" prompt="Please Choose the correct One" sqref="J13:J95"/>
    <dataValidation type="list" showInputMessage="1" showErrorMessage="1" sqref="I13:I95">
      <formula1>"Excess(+), Less(-)"</formula1>
    </dataValidation>
    <dataValidation type="decimal" allowBlank="1" showInputMessage="1" showErrorMessage="1" errorTitle="Invalid Entry" error="Only Numeric Values are allowed. " sqref="A13:A95">
      <formula1>0</formula1>
      <formula2>999999999999999</formula2>
    </dataValidation>
    <dataValidation allowBlank="1" showInputMessage="1" showErrorMessage="1" promptTitle="Itemcode/Make" prompt="Please enter text" sqref="C13:C95"/>
    <dataValidation type="decimal" allowBlank="1" showInputMessage="1" showErrorMessage="1" promptTitle="Rate Entry" prompt="Please enter the Other Taxes2 in Rupees for this item. " errorTitle="Invaid Entry" error="Only Numeric Values are allowed. " sqref="N13:O9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9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95">
      <formula1>0</formula1>
      <formula2>999999999999999</formula2>
    </dataValidation>
    <dataValidation allowBlank="1" showInputMessage="1" showErrorMessage="1" promptTitle="Units" prompt="Please enter Units in text" sqref="E95 E13"/>
    <dataValidation type="decimal" allowBlank="1" showInputMessage="1" showErrorMessage="1" promptTitle="Quantity" prompt="Please enter the Quantity for this item. " errorTitle="Invalid Entry" error="Only Numeric Values are allowed. " sqref="D13 D95 F13:F9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9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55:M94 M14:M53">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1" t="s">
        <v>3</v>
      </c>
      <c r="F6" s="101"/>
      <c r="G6" s="101"/>
      <c r="H6" s="101"/>
      <c r="I6" s="101"/>
      <c r="J6" s="101"/>
      <c r="K6" s="101"/>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2018-06-13T09:37:13Z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