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<sst xmlns="http://schemas.openxmlformats.org/spreadsheetml/2006/main" count="3193" uniqueCount="1096">
  <si>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</si>
  <si>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</si>
  <si>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</si>
  <si>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</si>
  <si>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</si>
  <si>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</si>
  <si>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</si>
  <si>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</si>
  <si>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</si>
  <si>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</si>
  <si>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</si>
  <si>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</si>
  <si>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</si>
  <si>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</si>
  <si>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</si>
  <si>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</si>
  <si>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</si>
  <si>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</si>
  <si>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</si>
  <si>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</si>
  <si>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</si>
  <si>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</si>
  <si>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</si>
  <si>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</si>
  <si>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</si>
  <si>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</si>
  <si>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</si>
  <si>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</si>
  <si>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</si>
  <si>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</si>
  <si>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</si>
  <si>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</si>
  <si>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</si>
  <si>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</si>
  <si>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</si>
  <si>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</si>
  <si>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</si>
  <si>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</si>
  <si>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</si>
  <si>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</si>
  <si>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</si>
  <si>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</si>
  <si>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</si>
  <si>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</si>
  <si>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</si>
  <si>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</si>
  <si>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</si>
  <si>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</si>
  <si>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</si>
  <si>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</si>
  <si>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</si>
  <si>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</si>
  <si>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</si>
  <si>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</si>
  <si>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</si>
  <si>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</si>
  <si>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</si>
  <si>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</si>
  <si>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</si>
  <si>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</si>
  <si>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</si>
  <si>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</si>
  <si>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</si>
  <si>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</si>
  <si>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</si>
  <si>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</si>
  <si>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</si>
  <si>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</si>
  <si>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</si>
  <si>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</si>
  <si>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</si>
  <si>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</si>
  <si>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</si>
  <si>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</si>
  <si>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</si>
  <si>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</si>
  <si>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</si>
  <si>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</si>
  <si>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</si>
  <si>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</si>
  <si>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</si>
  <si>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</si>
  <si>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</si>
  <si>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</si>
  <si>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</si>
  <si>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</si>
  <si>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</si>
  <si>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</si>
  <si>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</si>
  <si>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</si>
  <si>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</si>
  <si>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</si>
  <si>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</si>
  <si>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</si>
  <si>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</si>
  <si>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</si>
  <si>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</si>
  <si>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</si>
  <si>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</si>
  <si>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</si>
  <si>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</si>
  <si>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</si>
  <si>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</si>
  <si>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</si>
  <si>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</si>
  <si>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</si>
  <si>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</si>
  <si>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</si>
  <si>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</si>
  <si>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</si>
  <si>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</si>
  <si>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</si>
  <si>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</si>
  <si>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</si>
  <si>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</si>
  <si>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</si>
  <si>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</si>
  <si>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</si>
  <si>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</si>
  <si>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</si>
  <si>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</si>
  <si>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</si>
  <si>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</si>
  <si>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</si>
  <si>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</si>
  <si>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</si>
  <si>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</si>
  <si>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</si>
  <si>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</si>
  <si>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</si>
  <si>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</si>
  <si>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</si>
  <si>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</si>
  <si>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</si>
  <si>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</si>
  <si>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</si>
  <si>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</si>
  <si>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</si>
  <si>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</si>
  <si>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</si>
  <si>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</si>
  <si>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</si>
  <si>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</si>
  <si>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</si>
  <si>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</si>
  <si>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</si>
  <si>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</si>
  <si>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</si>
  <si>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</si>
  <si>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</si>
  <si>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</si>
  <si>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</si>
  <si>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</si>
  <si>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</si>
  <si>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</si>
  <si>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</si>
  <si>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</si>
  <si>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</si>
  <si>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</si>
  <si>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</si>
  <si>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</si>
  <si>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</si>
  <si>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</si>
  <si>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</si>
  <si>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</si>
  <si>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</si>
  <si>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</si>
  <si>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</si>
  <si>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</si>
  <si>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</si>
  <si>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</si>
  <si>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</si>
  <si>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</si>
  <si>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</si>
  <si>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</si>
  <si>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</si>
  <si>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</si>
  <si>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</si>
  <si>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</si>
  <si>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</si>
  <si>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</si>
  <si>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</si>
  <si>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</si>
  <si>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</si>
  <si>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</si>
  <si>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</si>
  <si>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</si>
  <si>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</si>
  <si>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</si>
  <si>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</si>
  <si>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</si>
  <si>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</si>
  <si>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</si>
  <si>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</si>
  <si>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</si>
  <si>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</si>
  <si>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</si>
  <si>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</si>
  <si>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</si>
  <si>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</si>
  <si>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</si>
  <si>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</si>
  <si>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</si>
  <si>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</si>
  <si>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</si>
  <si>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</si>
  <si>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</si>
  <si>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</si>
  <si>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</si>
  <si>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</si>
  <si>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</si>
  <si>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</si>
  <si>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</si>
  <si>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</si>
  <si>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</si>
  <si>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</si>
  <si>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</si>
  <si>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</si>
  <si>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</si>
  <si>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</si>
  <si>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</si>
  <si>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</si>
  <si>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</si>
  <si>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</si>
  <si>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</si>
  <si>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</si>
  <si>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</si>
  <si>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</si>
  <si>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</si>
  <si>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</si>
  <si>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</si>
  <si>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</si>
  <si>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</si>
  <si>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</si>
  <si>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</si>
  <si>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</si>
  <si>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</si>
  <si>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</si>
  <si>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</si>
  <si>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</si>
  <si>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</si>
  <si>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</si>
  <si>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</si>
  <si>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</si>
  <si>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</si>
  <si>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</si>
  <si>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Mtr.</t>
  </si>
  <si>
    <t>Each</t>
  </si>
  <si>
    <t>BI01010001010000000000000515BI0100001113</t>
  </si>
  <si>
    <t>BI01010001010000000000000515BI0100001114</t>
  </si>
  <si>
    <t>M.T.</t>
  </si>
  <si>
    <t>Sqm</t>
  </si>
  <si>
    <t>Civil works</t>
  </si>
  <si>
    <t xml:space="preserve">Tender Inviting Authority: The Assistant Chief Engineer,  W.B.P.H&amp;.I.D.Corpn. Ltd. </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</si>
  <si>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</si>
  <si>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</si>
  <si>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</si>
  <si>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</si>
  <si>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</si>
  <si>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</si>
  <si>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</si>
  <si>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</si>
  <si>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</si>
  <si>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</si>
  <si>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</si>
  <si>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</si>
  <si>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</si>
  <si>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</si>
  <si>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</si>
  <si>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</si>
  <si>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</si>
  <si>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</si>
  <si>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</si>
  <si>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</si>
  <si>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</si>
  <si>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</si>
  <si>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</si>
  <si>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</si>
  <si>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</si>
  <si>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</si>
  <si>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</si>
  <si>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</si>
  <si>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</si>
  <si>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</si>
  <si>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</si>
  <si>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</si>
  <si>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</si>
  <si>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</si>
  <si>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</si>
  <si>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</si>
  <si>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</si>
  <si>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</si>
  <si>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</si>
  <si>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</si>
  <si>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</si>
  <si>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</si>
  <si>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</si>
  <si>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</si>
  <si>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</si>
  <si>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</si>
  <si>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</si>
  <si>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</si>
  <si>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</si>
  <si>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</si>
  <si>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</si>
  <si>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Cum</t>
  </si>
  <si>
    <t>Qntl</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</si>
  <si>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</si>
  <si>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</si>
  <si>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</si>
  <si>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</si>
  <si>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</si>
  <si>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</si>
  <si>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</si>
  <si>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</si>
  <si>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</si>
  <si>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</si>
  <si>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</si>
  <si>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</si>
  <si>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</si>
  <si>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</si>
  <si>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</si>
  <si>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</si>
  <si>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</si>
  <si>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</si>
  <si>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</si>
  <si>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</si>
  <si>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</si>
  <si>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</si>
  <si>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</si>
  <si>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</si>
  <si>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</si>
  <si>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</si>
  <si>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</si>
  <si>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</si>
  <si>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</si>
  <si>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</si>
  <si>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</si>
  <si>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Dismantling all types of plain cement concrete works stacking serviceable materials at site and removing rubbish as directed within a lead of 75 m.
Upto 150 mm thick
a). In ground floor including roof.</t>
  </si>
  <si>
    <t>Cu.M.</t>
  </si>
  <si>
    <t>Dismantling all types of masonry excepting cement concrete plain or reinforced, stacking serviceable materials at site and removing rubbish as directed within a lead of 75 m.
a). In ground floor including roof.</t>
  </si>
  <si>
    <t>Dismantling all types of masonry excepting cement concrete plain or reinforced, stacking serviceable materials at site and removing rubbish as directed within a lead of 75 m.
b). In 1st Floor</t>
  </si>
  <si>
    <t>Dismantling all types of masonry excepting cement concrete plain or reinforced, stacking serviceable materials at site and removing rubbish as directed within a lead of 75 m.
c). In 2nd Floor</t>
  </si>
  <si>
    <t>Dismantling all types of masonry excepting cement concrete plain or reinforced, stacking serviceable materials at site and removing rubbish as directed within a lead of 75 m.
d). In 3rd Floor</t>
  </si>
  <si>
    <t>Dismantling all types of masonry excepting cement concrete plain or reinforced, stacking serviceable materials at site and removing rubbish as directed within a lead of 75 m.
e). In 4th Floor</t>
  </si>
  <si>
    <t>Dismantling all types of masonry excepting cement concrete plain or reinforced, stacking serviceable materials at site and removing rubbish as directed within a lead of 75 m.
f). In 5th Floor</t>
  </si>
  <si>
    <t>Dismantling all types of masonry excepting cement concrete plain or reinforced, stacking serviceable materials at site and removing rubbish as directed within a lead of 75 m.
g). In 6th Floor</t>
  </si>
  <si>
    <t>Dismantling all types of masonry excepting cement concrete plain or reinforced, stacking serviceable materials at site and removing rubbish as directed within a lead of 75 m.
h). In 7th Floor</t>
  </si>
  <si>
    <t>Dismantling all types of masonry excepting cement concrete plain or reinforced, stacking serviceable materials at site and removing rubbish as directed within a lead of 75 m.
i). In 8th Floor</t>
  </si>
  <si>
    <t>Dismantling all types of masonry excepting cement concrete plain or reinforced, stacking serviceable materials at site and removing rubbish as directed within a lead of 75 m.
j). In 9th Floor</t>
  </si>
  <si>
    <t>Dismantling all types of masonry excepting cement concrete plain or reinforced, stacking serviceable materials at site and removing rubbish as directed within a lead of 75 m.
k). In 10th Floor</t>
  </si>
  <si>
    <t>Dismantling all types of masonry excepting cement concrete plain or reinforced, stacking serviceable materials at site and removing rubbish as directed within a lead of 75 m.
l). In 11th Floor</t>
  </si>
  <si>
    <t>Dismantling all types of masonry excepting cement concrete plain or reinforced, stacking serviceable materials at site and removing rubbish as directed within a lead of 75 m.
m). In 12th Floor</t>
  </si>
  <si>
    <t>Dismantling carefully terraced floor only (including floor finish if any) or lime terracing in ground floor roof and removing rubbish as directed within a lead of 75 m.
In Ground Floor</t>
  </si>
  <si>
    <t>Dismantling R.C. floor, roof, beams etc. including cutting rods and removing rubbish as directed within a lead of 75 m. including stacking of steel bars.
a). In ground floor including roof.</t>
  </si>
  <si>
    <t>Dismantling R.C. floor, roof, beams etc. including cutting rods and removing rubbish as directed within a lead of 75 m. including stacking of steel bars.
b). In 1st Floor</t>
  </si>
  <si>
    <t>Dismantling R.C. floor, roof, beams etc. including cutting rods and removing rubbish as directed within a lead of 75 m. including stacking of steel bars.
c). In 2nd Floor</t>
  </si>
  <si>
    <t>Dismantling R.C. floor, roof, beams etc. including cutting rods and removing rubbish as directed within a lead of 75 m. including stacking of steel bars.
d). In 3rd Floor</t>
  </si>
  <si>
    <t>Dismantling R.C. floor, roof, beams etc. including cutting rods and removing rubbish as directed within a lead of 75 m. including stacking of steel bars.
e). In 4th Floor</t>
  </si>
  <si>
    <t>Dismantling R.C. floor, roof, beams etc. including cutting rods and removing rubbish as directed within a lead of 75 m. including stacking of steel bars.
f). In 5th Floor</t>
  </si>
  <si>
    <t>Dismantling R.C. floor, roof, beams etc. including cutting rods and removing rubbish as directed within a lead of 75 m. including stacking of steel bars.
g). In 6th Floor</t>
  </si>
  <si>
    <t>Dismantling R.C. floor, roof, beams etc. including cutting rods and removing rubbish as directed within a lead of 75 m. including stacking of steel bars.
h). In 7th Floor</t>
  </si>
  <si>
    <t>Dismantling R.C. floor, roof, beams etc. including cutting rods and removing rubbish as directed within a lead of 75 m. including stacking of steel bars.
i). In 8th Floor</t>
  </si>
  <si>
    <t>Dismantling R.C. floor, roof, beams etc. including cutting rods and removing rubbish as directed within a lead of 75 m. including stacking of steel bars.
j). In 9th Floor</t>
  </si>
  <si>
    <t>Dismantling R.C. floor, roof, beams etc. including cutting rods and removing rubbish as directed within a lead of 75 m. including stacking of steel bars.
k). In 10th Floor</t>
  </si>
  <si>
    <t>Dismantling R.C. floor, roof, beams etc. including cutting rods and removing rubbish as directed within a lead of 75 m. including stacking of steel bars.
l). In 11th Floor</t>
  </si>
  <si>
    <t>Dismantling R.C. floor, roof, beams etc. including cutting rods and removing rubbish as directed within a lead of 75 m. including stacking of steel bars.
m). In 12th Floor</t>
  </si>
  <si>
    <t>Dismantling artificial stone flooring upto 50 mm. thick by carefully chiselling without damaging the base and removing rubbish as directed within a lead of 75 m.
a). In ground floor including roof.</t>
  </si>
  <si>
    <t>Sq.M.</t>
  </si>
  <si>
    <t>Dismantling artificial stone flooring upto 50 mm. thick by carefully chiselling without damaging the base and removing rubbish as directed within a lead of 75 m.
b). In 1st Floor</t>
  </si>
  <si>
    <t>Dismantling artificial stone flooring upto 50 mm. thick by carefully chiselling without damaging the base and removing rubbish as directed within a lead of 75 m.
c). In 2nd Floor</t>
  </si>
  <si>
    <t>Dismantling artificial stone flooring upto 50 mm. thick by carefully chiselling without damaging the base and removing rubbish as directed within a lead of 75 m.
d). In 3rd Floor</t>
  </si>
  <si>
    <t>Dismantling artificial stone flooring upto 50 mm. thick by carefully chiselling without damaging the base and removing rubbish as directed within a lead of 75 m.
e). In 4th Floor</t>
  </si>
  <si>
    <t>Dismantling artificial stone flooring upto 50 mm. thick by carefully chiselling without damaging the base and removing rubbish as directed within a lead of 75 m.
f). In 5th Floor</t>
  </si>
  <si>
    <t>Dismantling artificial stone flooring upto 50 mm. thick by carefully chiselling without damaging the base and removing rubbish as directed within a lead of 75 m.
g). In 6th Floor</t>
  </si>
  <si>
    <t>Dismantling artificial stone flooring upto 50 mm. thick by carefully chiselling without damaging the base and removing rubbish as directed within a lead of 75 m.
h). In 7th Floor</t>
  </si>
  <si>
    <t>Dismantling artificial stone flooring upto 50 mm. thick by carefully chiselling without damaging the base and removing rubbish as directed within a lead of 75 m.
i). In 8th Floor</t>
  </si>
  <si>
    <t>Dismantling artificial stone flooring upto 50 mm. thick by carefully chiselling without damaging the base and removing rubbish as directed within a lead of 75 m.
j). In 9th Floor</t>
  </si>
  <si>
    <t>Dismantling artificial stone flooring upto 50 mm. thick by carefully chiselling without damaging the base and removing rubbish as directed within a lead of 75 m.
k). In 10th Floor</t>
  </si>
  <si>
    <t>Dismantling artificial stone flooring upto 50 mm. thick by carefully chiselling without damaging the base and removing rubbish as directed within a lead of 75 m.
l). In 11th Floor</t>
  </si>
  <si>
    <t>Dismantling artificial stone flooring upto 50 mm. thick by carefully chiselling without damaging the base and removing rubbish as directed within a lead of 75 m.
m). In 12th Floor</t>
  </si>
  <si>
    <t>Stripping off worn out plaster and raking out joints of walls, celings etc. upto any height and in any floor including removing rubbish within a lead of 75m as directed.</t>
  </si>
  <si>
    <t>Removal of rubbish,earth etc. from the working site and disposal of the same beyond the compound, in conformity with the Municipal / Corporation Rules for such disposal, loading into truck and cleaning the site in all respect as per direction of Engineer in charge</t>
  </si>
  <si>
    <t>Uprooting and removing plants from the surface of walls parapet etc and making good damages. (Repairing of damages to be paid separately). Medium size plant of girth of exposed stem above 75 mm. but not exceeding 150 mm. lift upto 6 mtr.</t>
  </si>
  <si>
    <t>Welding in M.S. structural work with gas or electric
Tack weld</t>
  </si>
  <si>
    <t>Taking out heavy iron grated door or window (jail pattern or existing) with locking arrangement after cutting out from walls and refixing the same including  mending all damages.[Mending charges to be paid separately]</t>
  </si>
  <si>
    <t>Reparing collapsible gate by cutting out all rivets as necessary reassambling all members including welding pieces of channels, sraightening bent bars and rivetting with new rivets and fitting in position and painting two coats.</t>
  </si>
  <si>
    <t>Easing and oiling, cleaning collapsible gate and repairing to locking arrangements</t>
  </si>
  <si>
    <t>Taking out M.S. or W.I. Grills from wooden frame including cutting lugs from masonry wall and refitting the same and mending good damages after repairs. (Excluding the cost of necessary repair of damages) or doing any other necessary works.</t>
  </si>
  <si>
    <t>Taking out old iron higes and fitting, fixing the same with new steel screws.
125 mm. Long butt hinge</t>
  </si>
  <si>
    <t>Scraping of moss, blisters etc.thoroughly from exterior surface of walls necessitating the use of scraper, wire brush etc.(Payment against this item will be made only when this has been done on the specific direction of the Engineer-in-charge)</t>
  </si>
  <si>
    <t>Scraping and removing greasy soot from walls or ceiling of kitchen or similar smoke affected rooms and preparing the surface.</t>
  </si>
  <si>
    <t>Removing loose scales, blisters etc. from old painted surface and thoroughly smoothening the surface to make the same suitable for receiving fresh coat of paint.</t>
  </si>
  <si>
    <t>Repairing crack in wall by cement grouting (1 : 2) including widening the crack on the surface (into V section) cleaning and packing the same with cement mortar (1 : 2) and finishing off to match with adjacent surface. (Cement-69 Kg/100 m)</t>
  </si>
  <si>
    <t>Anti-termite treatment to the soil under floor with chemical emulsion by admixing chloropyrofos emulsifiable concentrate (1% concentration) with water by weight including drilling vertically 12mm. dia holes at the junction of floor and wall at 300mm. interval to reach the soil below using hand operated pressure pump to squirt chemical emulsion into the pump to squirt chemical emulsion into the holes at the rate of one litre per hole. The holes shall be sealed after operation to match with the existing floor. The entire work is to be carried out as per specification laid down in para 4.3.1.4 of code I.S.-6313 (Part-III)- 1981.</t>
  </si>
  <si>
    <t>Cutting chase upto 125 x 150 mm. and subsequent mending of damages.
(a) in brick wall [Cement-3.6 Kg/Mtr]</t>
  </si>
  <si>
    <t>(b) in concrete wall [Cement-3.6 Kg/Mtr]</t>
  </si>
  <si>
    <t>Closing gap between door and window frame and jambs with cement mortar (1:3) including removing old mortar (throughout entire surface of contact) and cleaning the joint. (Cement 0.012 Cu.m/100 Mtr.)
(This item is not payable for new works).</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</si>
  <si>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</si>
  <si>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Epoxy bonding of new concrete to old concrete</t>
  </si>
  <si>
    <t>Patching of damaged concrete surface with polymer concrete (25 mm nominal thick) and curing compounds, initiator and promoter, available in present formulations, to be applied as per instructions of manufacturer and as approved by the Engineer.</t>
  </si>
  <si>
    <t>Cleaning of exposed concrete surface of sticking material including loose and foreign material by sand blasting with coarse sand followed by and including cleaning with oil free air blast as per direction of Engineer in charge.(DSR -2016 P-425,V-2)</t>
  </si>
  <si>
    <t>Cm run</t>
  </si>
  <si>
    <t>125 mm. thick brick work with 1st class bricks in cement mortar (1:4) in
 ground floor.</t>
  </si>
  <si>
    <t>Brick work with 1st class bricks in cement mortar (1:6)
foundation and plinth</t>
  </si>
  <si>
    <t>Brick work with 1st class bricks in cement mortar (1:6)
In superstructure, ground floor</t>
  </si>
  <si>
    <t>Drilling suitable holes in reinforced or plain cement concrete with power driven drill machine to a minimum depth of 100mm upto 200mm in RCC beams, lintels, columns and slabs to introduce steel bars for sunshades/balconies including fixing the steel bars in position using epoxy resin anchor grout of approved make but excluding the cost of reinforcement, all complete as per direction of Engineer-In- Charge.
26.30.1 Upto and including 12mm dia.(DSR  P-423,V-2)</t>
  </si>
  <si>
    <t>Neat cement punning about 1.5mm thick in wall, dado, window sill, floor etc.
NOTE:Cement 0.152 cu.m per100 sq.m.</t>
  </si>
  <si>
    <t>Sq.m</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</si>
  <si>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a). In ground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</si>
  <si>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</si>
  <si>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d). In 3rd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</si>
  <si>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e). In 4th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</si>
  <si>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f). In 5th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</si>
  <si>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g). In 6th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</si>
  <si>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h). In 7th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</si>
  <si>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i). In 8th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</si>
  <si>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j). In 9th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</si>
  <si>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k). In 10th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</si>
  <si>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l). In 11th Floor</t>
  </si>
  <si>
    <t xml:space="preserve">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c). In 2nd Floor
</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</si>
  <si>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m). In 12th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</si>
  <si>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a). In ground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</si>
  <si>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</si>
  <si>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c). In 2nd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</si>
  <si>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d). In 3rd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</si>
  <si>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e). In 4th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</si>
  <si>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f). In 5th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</si>
  <si>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g). In 6th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</si>
  <si>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h). In 7th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</si>
  <si>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i). In 8th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</si>
  <si>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j). In 9th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</si>
  <si>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k). In 10th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</si>
  <si>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l). In 11th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</si>
  <si>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m). In 12th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</si>
  <si>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a). In ground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</si>
  <si>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</si>
  <si>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c). In 2nd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</si>
  <si>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d). In 3rd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</si>
  <si>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15 mm thk Plaster
e). In 4th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</si>
  <si>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f). In 5th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</si>
  <si>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h). In 7th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</si>
  <si>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i). In 8th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</si>
  <si>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j). In 9th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</si>
  <si>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k). In 10th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</si>
  <si>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m). In 12th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</si>
  <si>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g). In 6th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</si>
  <si>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l). In 11th Floor</t>
  </si>
  <si>
    <t>Cleaning the walls and ceiling by scraping, sand papering and smoothening down the surface including putting.</t>
  </si>
  <si>
    <t>Rendering the Surface of walls and ceiling with White Cement base WATER PROOF wall putty of approved make &amp; brand.(1.5 mm thick)
a). In Ground Floor</t>
  </si>
  <si>
    <t>Rendering the Surface of walls and ceiling with White Cement base WATER PROOF wall putty of approved make &amp; brand.(1.5 mm thick)
b). In 1st Floor</t>
  </si>
  <si>
    <t>Rendering the Surface of walls and ceiling with White Cement base WATER PROOF wall putty of approved make &amp; brand.(1.5 mm thick)
c). In 2nd Floor</t>
  </si>
  <si>
    <t>Rendering the Surface of walls and ceiling with White Cement base WATER PROOF wall putty of approved make &amp; brand.(1.5 mm thick)
d). In 3rd Floor</t>
  </si>
  <si>
    <t>Rendering the Surface of walls and ceiling with White Cement base WATER PROOF wall putty of approved make &amp; brand.(1.5 mm thick)
e). In 4th Floor</t>
  </si>
  <si>
    <t>Rendering the Surface of walls and ceiling with White Cement base WATER PROOF wall putty of approved make &amp; brand.(1.5 mm thick)
f). In 5th Floor</t>
  </si>
  <si>
    <t>Rendering the Surface of walls and ceiling with White Cement base WATER PROOF wall putty of approved make &amp; brand.(1.5 mm thick)
g). In 6th Floor</t>
  </si>
  <si>
    <t>Rendering the Surface of walls and ceiling with White Cement base WATER PROOF wall putty of approved make &amp; brand.(1.5 mm thick)
h). In 7th Floor</t>
  </si>
  <si>
    <t>Rendering the Surface of walls and ceiling with White Cement base WATER PROOF wall putty of approved make &amp; brand.(1.5 mm thick)
i). In 8th Floor</t>
  </si>
  <si>
    <t>Rendering the Surface of walls and ceiling with White Cement base WATER PROOF wall putty of approved make &amp; brand.(1.5 mm thick)
j). In 9th Floor</t>
  </si>
  <si>
    <t>Rendering the Surface of walls and ceiling with White Cement base WATER PROOF wall putty of approved make &amp; brand.(1.5 mm thick)
k). In 10th Floor</t>
  </si>
  <si>
    <t>Rendering the Surface of walls and ceiling with White Cement base WATER PROOF wall putty of approved make &amp; brand.(1.5 mm thick)
l). In 11th Floor</t>
  </si>
  <si>
    <t>Rendering the Surface of walls and ceiling with White Cement base WATER PROOF wall putty of approved make &amp; brand.(1.5 mm thick)
m). In 12th Floor</t>
  </si>
  <si>
    <t>White washing including cleaning and smoothening surface thoroughly
Two coats (to be done on specific instruction).
All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</si>
  <si>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
Two Coats
Solvent based interior grade Acrylic Primer</t>
  </si>
  <si>
    <t>Acrylic Distemper to interior wall, ceiling with a coat of solvent based interior grade acrylic primer (as per manufacturer's specification) including cleaning and smoothning of surface.
Two Coats</t>
  </si>
  <si>
    <t>Cement washing including cleaning and smoothening surface thoroughly (cement to be used @15 kg./100 sq.m. of surface for one coat and @25 kg./100 sq.m of surface for two coats)::
External Surface
One Coat
Ground Floor</t>
  </si>
  <si>
    <t>Applying decorative cement based paint of approved quality after preparing the surface including scraping the same thoroughly (plastered or concrete surface) as per manufacturer's specification..
Two Coats
In Ground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</si>
  <si>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a). In Ground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</si>
  <si>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b). In 1st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</si>
  <si>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c). In 2nd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</si>
  <si>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d). In 3rd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</si>
  <si>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e). In 4th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</si>
  <si>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f). In 5th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</si>
  <si>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g). In 6th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</si>
  <si>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h). In 7th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</si>
  <si>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i). In 8th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</si>
  <si>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j). In 9th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</si>
  <si>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k). In 10th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</si>
  <si>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l). In 11th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</si>
  <si>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m). In 12th Floor</t>
  </si>
  <si>
    <t xml:space="preserve">Painting with best quality synthetic enamel paint of approved make and brand including smoothening surface by sand papering etc. including using of approved putty etc. on the surface, if necessary :
b) On steel or other metal surface :
With super gloss (hi-gloss) -
(iv) Two coats (with any shade except white)
</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</si>
  <si>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</si>
  <si>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(a) On timber or plastered surface :
With super gloss (hi-gloss) -
(iv) Two coats (with any shade except white)</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</si>
  <si>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Area of each Granite slab above 1.00 Square meter.
a). In Ground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</si>
  <si>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Area of each Granite slab above 1.00 Square meter.
b). In 1st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</si>
  <si>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Area of each Granite slab above 1.00 Square meter.
c). In 2nd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</si>
  <si>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Area of each Granite slab above 1.00 Square meter.
d). In 3rd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</si>
  <si>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Area of each Granite slab above 1.00 Square meter.
e). In 4th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</si>
  <si>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Area of each Granite slab above 1.00 Square meter.
f). In 5th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</si>
  <si>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Area of each Granite slab above 1.00 Square meter.
g). In 6th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</si>
  <si>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Area of each Granite slab above 1.00 Square meter.
h). In 7th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</si>
  <si>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Area of each Granite slab above 1.00 Square meter.
i). In 8th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</si>
  <si>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Area of each Granite slab above 1.00 Square meter.
j). In 9th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</si>
  <si>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Area of each Granite slab above 1.00 Square meter.
k). In 10th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</si>
  <si>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Area of each Granite slab above 1.00 Square meter.
l). In 11th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</si>
  <si>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Area of each Granite slab above 1.00 Square meter.
m). In 12th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</si>
  <si>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a). In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</si>
  <si>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b). In 1st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</si>
  <si>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c). In 2nd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</si>
  <si>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d). In 3rd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</si>
  <si>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e). In 4th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</si>
  <si>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f). In 5th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</si>
  <si>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g). In 6th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</si>
  <si>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h). In 7th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</si>
  <si>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i). In 8th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</si>
  <si>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j). In 9th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</si>
  <si>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k). In 10th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</si>
  <si>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l). In 11th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</si>
  <si>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m). In 12th Floor</t>
  </si>
  <si>
    <t>Extra cost of labour for prefinished and premoulded Nosing to treads of steps, railing, window sill etc. of Kota Stone.</t>
  </si>
  <si>
    <t>Extra cost of labour for grinding Kota Stone Floor in treads and riser of Steps.</t>
  </si>
  <si>
    <t>m</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</si>
  <si>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a). In Ground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</si>
  <si>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b). In 1st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</si>
  <si>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c). In 2nd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</si>
  <si>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d). In 3rd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</si>
  <si>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e). In 4th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</si>
  <si>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f). In 5th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</si>
  <si>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g). In 6th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</si>
  <si>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i). In 8th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</si>
  <si>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h). In 7th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</si>
  <si>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j). In 9th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</si>
  <si>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k). In 10th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</si>
  <si>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l). In 11th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</si>
  <si>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m). In 12th Floor</t>
  </si>
  <si>
    <t>Supplying, fitting and fixing Black Stone slab used in Kitchen slab, alcove, wardrobe etc. laid and jointed with necessary adhesive Cement mortar (1:2) including grinding or polishing as per direction of Engineer-in -Charge in Ground Floor.
Slab Thickness 20 to 25 mm
a). In Ground Floor</t>
  </si>
  <si>
    <t>Supplying, fitting and fixing Black Stone slab used in Kitchen slab, alcove, wardrobe etc. laid and jointed with necessary adhesive Cement mortar (1:2) including grinding or polishing as per direction of Engineer-in -Charge in Ground Floor.
Slab Thickness 20 to 25 mm
b). In 1st Floor</t>
  </si>
  <si>
    <t>Supplying, fitting and fixing Black Stone slab used in Kitchen slab, alcove, wardrobe etc. laid and jointed with necessary adhesive Cement mortar (1:2) including grinding or polishing as per direction of Engineer-in -Charge in Ground Floor.
Slab Thickness 20 to 25 mm
c). In 2nd Floor</t>
  </si>
  <si>
    <t>Supplying, fitting and fixing Black Stone slab used in Kitchen slab, alcove, wardrobe etc. laid and jointed with necessary adhesive Cement mortar (1:2) including grinding or polishing as per direction of Engineer-in -Charge in Ground Floor.
Slab Thickness 20 to 25 mm
d). In 3rd Floor</t>
  </si>
  <si>
    <t>Supplying, fitting and fixing Black Stone slab used in Kitchen slab, alcove, wardrobe etc. laid and jointed with necessary adhesive Cement mortar (1:2) including grinding or polishing as per direction of Engineer-in -Charge in Ground Floor.
Slab Thickness 20 to 25 mm
e). In 4th Floor</t>
  </si>
  <si>
    <t>Supplying, fitting and fixing Black Stone slab used in Kitchen slab, alcove, wardrobe etc. laid and jointed with necessary adhesive Cement mortar (1:2) including grinding or polishing as per direction of Engineer-in -Charge in Ground Floor.
Slab Thickness 20 to 25 mm
f). In 5th Floor</t>
  </si>
  <si>
    <t>Supplying, fitting and fixing Black Stone slab used in Kitchen slab, alcove, wardrobe etc. laid and jointed with necessary adhesive Cement mortar (1:2) including grinding or polishing as per direction of Engineer-in -Charge in Ground Floor.
Slab Thickness 20 to 25 mm
g). In 6th Floor</t>
  </si>
  <si>
    <t>Supplying, fitting and fixing Black Stone slab used in Kitchen slab, alcove, wardrobe etc. laid and jointed with necessary adhesive Cement mortar (1:2) including grinding or polishing as per direction of Engineer-in -Charge in Ground Floor.
Slab Thickness 20 to 25 mm
h). In 7th Floor</t>
  </si>
  <si>
    <t>Supplying, fitting and fixing Black Stone slab used in Kitchen slab, alcove, wardrobe etc. laid and jointed with necessary adhesive Cement mortar (1:2) including grinding or polishing as per direction of Engineer-in -Charge in Ground Floor.
Slab Thickness 20 to 25 mm
i). In 8th Floor</t>
  </si>
  <si>
    <t>Supplying, fitting and fixing Black Stone slab used in Kitchen slab, alcove, wardrobe etc. laid and jointed with necessary adhesive Cement mortar (1:2) including grinding or polishing as per direction of Engineer-in -Charge in Ground Floor.
Slab Thickness 20 to 25 mm
j). In 9th Floor</t>
  </si>
  <si>
    <t>Supplying, fitting and fixing Black Stone slab used in Kitchen slab, alcove, wardrobe etc. laid and jointed with necessary adhesive Cement mortar (1:2) including grinding or polishing as per direction of Engineer-in -Charge in Ground Floor.
Slab Thickness 20 to 25 mm
k). In 10th Floor</t>
  </si>
  <si>
    <t>Supplying, fitting and fixing Black Stone slab used in Kitchen slab, alcove, wardrobe etc. laid and jointed with necessary adhesive Cement mortar (1:2) including grinding or polishing as per direction of Engineer-in -Charge in Ground Floor.
Slab Thickness 20 to 25 mm
l). In 11th Floor</t>
  </si>
  <si>
    <t>Supplying, fitting and fixing Black Stone slab used in Kitchen slab, alcove, wardrobe etc. laid and jointed with necessary adhesive Cement mortar (1:2) including grinding or polishing as per direction of Engineer-in -Charge in Ground Floor.
Slab Thickness 20 to 25 mm
m). In 12th Floor</t>
  </si>
  <si>
    <r>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t>
    </r>
    <r>
      <rPr>
        <b/>
        <sz val="10"/>
        <color indexed="8"/>
        <rFont val="Book Antiqua"/>
        <family val="1"/>
      </rPr>
      <t>Wall</t>
    </r>
    <r>
      <rPr>
        <sz val="10"/>
        <color indexed="8"/>
        <rFont val="Book Antiqua"/>
        <family val="1"/>
      </rPr>
      <t xml:space="preserve">
with polymerised adhesive and Epoxy grout Pointing including spacer- 2 mm ( When Tiles are laid over existing hard ready surface)
Area of each tile upto 0.09 Sq.m [using adhesive 3 mm
thick]
(i) Coloured decorative
a). In Ground Floor</t>
    </r>
  </si>
  <si>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b). In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</si>
  <si>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c). In 2nd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</si>
  <si>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d). In 3rd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</si>
  <si>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e). In 4th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</si>
  <si>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f). In 5th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</si>
  <si>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g). In 6th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</si>
  <si>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h). In 7th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</si>
  <si>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i). In 8th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</si>
  <si>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j). In 9th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</si>
  <si>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k). In 10th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</si>
  <si>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l). In 11th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</si>
  <si>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m). In 12th Floor</t>
  </si>
  <si>
    <r>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t>
    </r>
    <r>
      <rPr>
        <sz val="10"/>
        <color indexed="8"/>
        <rFont val="Book Antiqua"/>
        <family val="1"/>
      </rPr>
      <t xml:space="preserve">
a). In Ground Floor</t>
    </r>
  </si>
  <si>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b). In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</si>
  <si>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c). In 2nd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</si>
  <si>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d). In 3rd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</si>
  <si>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e). In 4th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</si>
  <si>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f). In 5th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</si>
  <si>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g). In 6th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</si>
  <si>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h). In 7th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</si>
  <si>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i). In 8th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</si>
  <si>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j). In 9th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</si>
  <si>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k). In 10th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</si>
  <si>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l). In 11th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</si>
  <si>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m). In 12th Floor</t>
  </si>
  <si>
    <r>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:(size not Iess than 600mmX 600 mm X 9.5
mm thick)</t>
    </r>
    <r>
      <rPr>
        <sz val="10"/>
        <color indexed="8"/>
        <rFont val="Book Antiqua"/>
        <family val="1"/>
      </rPr>
      <t xml:space="preserve">
a). In Ground Floor</t>
    </r>
  </si>
  <si>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:(size not Iess than 600mmX 600 mm X 9.5
mm thick)
b). In 1st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</si>
  <si>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:(size not Iess than 600mmX 600 mm X 9.5
mm thick)
c). In 2nd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</si>
  <si>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:(size not Iess than 600mmX 600 mm X 9.5
mm thick)
d). In 3rd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</si>
  <si>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:(size not Iess than 600mmX 600 mm X 9.5
mm thick)
e). In 4th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</si>
  <si>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:(size not Iess than 600mmX 600 mm X 9.5
mm thick)
f). In 5th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</si>
  <si>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:(size not Iess than 600mmX 600 mm X 9.5
mm thick)
g). In 6th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</si>
  <si>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:(size not Iess than 600mmX 600 mm X 9.5
mm thick)
h). In 7th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</si>
  <si>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:(size not Iess than 600mmX 600 mm X 9.5
mm thick)
i). In 8th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</si>
  <si>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:(size not Iess than 600mmX 600 mm X 9.5
mm thick)
j). In 9th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</si>
  <si>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:(size not Iess than 600mmX 600 mm X 9.5
mm thick)
k). In 10th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</si>
  <si>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:(size not Iess than 600mmX 600 mm X 9.5
mm thick)
l). In 11th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</si>
  <si>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:(size not Iess than 600mmX 600 mm X 9.5
mm thick)
m). In 12th Floor</t>
  </si>
  <si>
    <t>Ordinary Cement concrete (mix 1:2:4) with graded stone chips (6mm nominal size) excluding shuttering and reinforcement,if any, in gound floor as per relevant IS codes. 
Pakur variety
 In 3rd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</si>
  <si>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a). In Ground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</si>
  <si>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b). In 1st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</si>
  <si>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c). In 2nd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</si>
  <si>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d). In 3rd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</si>
  <si>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e). In 4th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</si>
  <si>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f). In 5th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</si>
  <si>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g). In 6th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</si>
  <si>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h). In 7th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</si>
  <si>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i). In 8th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</si>
  <si>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j). In 9th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</si>
  <si>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k). In 10th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</si>
  <si>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l). In 11th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</si>
  <si>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m). In 12th Floor</t>
  </si>
  <si>
    <t>Ordinary Cement concrete (mix 1:1.5:3) with graded stone chips (20 mm nominal size) excluding shuttering and reinforcement if any, in ground floor as per relevant IS codes.
(i) Pakur Variety
a). In Ground Floor</t>
  </si>
  <si>
    <t>Ordinary Cement concrete (mix 1:1.5:3) with graded stone chips (20 mm nominal size) excluding shuttering and reinforcement if any, in ground floor as per relevant IS codes.
(i) Pakur Variety
b). In 1st Floor</t>
  </si>
  <si>
    <t>Ordinary Cement concrete (mix 1:1.5:3) with graded stone chips (20 mm nominal size) excluding shuttering and reinforcement if any, in ground floor as per relevant IS codes.
(i) Pakur Variety
c). In 2nd Floor</t>
  </si>
  <si>
    <t>Ordinary Cement concrete (mix 1:1.5:3) with graded stone chips (20 mm nominal size) excluding shuttering and reinforcement if any, in ground floor as per relevant IS codes.
(i) Pakur Variety
d). In 3rd Floor</t>
  </si>
  <si>
    <t>Ordinary Cement concrete (mix 1:1.5:3) with graded stone chips (20 mm nominal size) excluding shuttering and reinforcement if any, in ground floor as per relevant IS codes.
(i) Pakur Variety
e). In 4th Floor</t>
  </si>
  <si>
    <t>Ordinary Cement concrete (mix 1:1.5:3) with graded stone chips (20 mm nominal size) excluding shuttering and reinforcement if any, in ground floor as per relevant IS codes.
(i) Pakur Variety
f). In 5th Floor</t>
  </si>
  <si>
    <t>Ordinary Cement concrete (mix 1:1.5:3) with graded stone chips (20 mm nominal size) excluding shuttering and reinforcement if any, in ground floor as per relevant IS codes.
(i) Pakur Variety
g). In 6th Floor</t>
  </si>
  <si>
    <t>Ordinary Cement concrete (mix 1:1.5:3) with graded stone chips (20 mm nominal size) excluding shuttering and reinforcement if any, in ground floor as per relevant IS codes.
(i) Pakur Variety
h). In 7th Floor</t>
  </si>
  <si>
    <t>Ordinary Cement concrete (mix 1:1.5:3) with graded stone chips (20 mm nominal size) excluding shuttering and reinforcement if any, in ground floor as per relevant IS codes.
(i) Pakur Variety
i). In 8th Floor</t>
  </si>
  <si>
    <t>Ordinary Cement concrete (mix 1:1.5:3) with graded stone chips (20 mm nominal size) excluding shuttering and reinforcement if any, in ground floor as per relevant IS codes.
(i) Pakur Variety
j). In 9th Floor</t>
  </si>
  <si>
    <t>Ordinary Cement concrete (mix 1:1.5:3) with graded stone chips (20 mm nominal size) excluding shuttering and reinforcement if any, in ground floor as per relevant IS codes.
(i) Pakur Variety
k). In 10th Floor</t>
  </si>
  <si>
    <t>Ordinary Cement concrete (mix 1:1.5:3) with graded stone chips (20 mm nominal size) excluding shuttering and reinforcement if any, in ground floor as per relevant IS codes.
(i) Pakur Variety
l). In 11th Floor</t>
  </si>
  <si>
    <t>Ordinary Cement concrete (mix 1:1.5:3) with graded stone chips (20 mm nominal size) excluding shuttering and reinforcement if any, in ground floor as per relevant IS codes.
(i) Pakur Variety
m). In 12th Floor</t>
  </si>
  <si>
    <t>Ordinary Cement concrete (mix 1:2:4) with graded stone chips (20 mm nominal size) excluding shuttering and reinforcement,if any, in ground floor as per relevant IS codes.
Pakur Variety
a). In Ground Floor</t>
  </si>
  <si>
    <t>Ordinary Cement concrete (mix 1:2:4) with graded stone chips (20 mm nominal size) excluding shuttering and reinforcement,if any, in ground floor as per relevant IS codes.
Pakur Variety
b). In 1st Floor</t>
  </si>
  <si>
    <t>Ordinary Cement concrete (mix 1:2:4) with graded stone chips (20 mm nominal size) excluding shuttering and reinforcement,if any, in ground floor as per relevant IS codes.
Pakur Variety
c). In 2nd Floor</t>
  </si>
  <si>
    <t>Ordinary Cement concrete (mix 1:2:4) with graded stone chips (20 mm nominal size) excluding shuttering and reinforcement,if any, in ground floor as per relevant IS codes.
Pakur Variety
d). In 3rd Floor</t>
  </si>
  <si>
    <t>Ordinary Cement concrete (mix 1:2:4) with graded stone chips (20 mm nominal size) excluding shuttering and reinforcement,if any, in ground floor as per relevant IS codes.
Pakur Variety
e). In 4th Floor</t>
  </si>
  <si>
    <t>Ordinary Cement concrete (mix 1:2:4) with graded stone chips (20 mm nominal size) excluding shuttering and reinforcement,if any, in ground floor as per relevant IS codes.
Pakur Variety
f). In 5th Floor</t>
  </si>
  <si>
    <t>Ordinary Cement concrete (mix 1:2:4) with graded stone chips (20 mm nominal size) excluding shuttering and reinforcement,if any, in ground floor as per relevant IS codes.
Pakur Variety
g). In 6th Floor</t>
  </si>
  <si>
    <t>Ordinary Cement concrete (mix 1:2:4) with graded stone chips (20 mm nominal size) excluding shuttering and reinforcement,if any, in ground floor as per relevant IS codes.
Pakur Variety
h). In 7th Floor</t>
  </si>
  <si>
    <t>Ordinary Cement concrete (mix 1:2:4) with graded stone chips (20 mm nominal size) excluding shuttering and reinforcement,if any, in ground floor as per relevant IS codes.
Pakur Variety
i). In 8th Floor</t>
  </si>
  <si>
    <t>Ordinary Cement concrete (mix 1:2:4) with graded stone chips (20 mm nominal size) excluding shuttering and reinforcement,if any, in ground floor as per relevant IS codes.
Pakur Variety
j). In 9th Floor</t>
  </si>
  <si>
    <t>Ordinary Cement concrete (mix 1:2:4) with graded stone chips (20 mm nominal size) excluding shuttering and reinforcement,if any, in ground floor as per relevant IS codes.
Pakur Variety
k). In 10th Floor</t>
  </si>
  <si>
    <t>Ordinary Cement concrete (mix 1:2:4) with graded stone chips (20 mm nominal size) excluding shuttering and reinforcement,if any, in ground floor as per relevant IS codes.
Pakur Variety
l). In 11th Floor</t>
  </si>
  <si>
    <t>Ordinary Cement concrete (mix 1:2:4) with graded stone chips (20 mm nominal size) excluding shuttering and reinforcement,if any, in ground floor as per relevant IS codes.
Pakur Variety
m). In 12th Floor</t>
  </si>
  <si>
    <t>Reinforcement for reinforced concrete work in all sorts of structuresincluding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a). In Ground Floor</t>
  </si>
  <si>
    <t>Reinforcement for reinforced concrete work in all sorts of structuresincluding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b). In 1st Floor</t>
  </si>
  <si>
    <t>Reinforcement for reinforced concrete work in all sorts of structuresincluding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c). In 2nd Floor</t>
  </si>
  <si>
    <t>Reinforcement for reinforced concrete work in all sorts of structuresincluding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d). In 3rd Floor</t>
  </si>
  <si>
    <t>Reinforcement for reinforced concrete work in all sorts of structuresincluding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e). In 4th Floor</t>
  </si>
  <si>
    <t>Reinforcement for reinforced concrete work in all sorts of structuresincluding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f). In 5th Floor</t>
  </si>
  <si>
    <t>Reinforcement for reinforced concrete work in all sorts of structuresincluding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g). In 6th Floor</t>
  </si>
  <si>
    <t>Reinforcement for reinforced concrete work in all sorts of structuresincluding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h). In 7th Floor</t>
  </si>
  <si>
    <t>Reinforcement for reinforced concrete work in all sorts of structuresincluding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i). In 8th Floor</t>
  </si>
  <si>
    <t>Reinforcement for reinforced concrete work in all sorts of structuresincluding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j). In 9th Floor</t>
  </si>
  <si>
    <t>Reinforcement for reinforced concrete work in all sorts of structuresincluding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k). In 10th Floor</t>
  </si>
  <si>
    <t>Reinforcement for reinforced concrete work in all sorts of structuresincluding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l). In 11th Floor</t>
  </si>
  <si>
    <t>Reinforcement for reinforced concrete work in all sorts of structuresincluding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m). In 12th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</si>
  <si>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a). In Ground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</si>
  <si>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b). In 1st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</si>
  <si>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c). In 2nd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</si>
  <si>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d). In 3rd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</si>
  <si>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e). In 4th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</si>
  <si>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f). In 5th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</si>
  <si>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g). In 6th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</si>
  <si>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h). In 7th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</si>
  <si>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i). In 8th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</si>
  <si>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j). In 9th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</si>
  <si>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k). In 10th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</si>
  <si>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l). In 11th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</si>
  <si>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m). In 12th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</si>
  <si>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a). In Ground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</si>
  <si>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b). In 1st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</si>
  <si>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c). In 2nd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</si>
  <si>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d). In 3rd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</si>
  <si>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e). In 4th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</si>
  <si>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f). In 5th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</si>
  <si>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g). In 6th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</si>
  <si>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h). In 7th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</si>
  <si>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i). In 8th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</si>
  <si>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j). In 9th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</si>
  <si>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k). In 10th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</si>
  <si>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l). In 11th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</si>
  <si>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m). In 12th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</si>
  <si>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a). In Ground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</si>
  <si>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b). In 1st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</si>
  <si>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c). In 2nd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</si>
  <si>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d). In 3rd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</si>
  <si>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e). In 4th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</si>
  <si>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f). In 5th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</si>
  <si>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g). In 6th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</si>
  <si>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h). In 7th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</si>
  <si>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i). In 8th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</si>
  <si>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j). In 9th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</si>
  <si>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k). In 10th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</si>
  <si>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l). In 11th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</si>
  <si>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m). In 12th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</si>
  <si>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a). In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</si>
  <si>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b). In 1st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</si>
  <si>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c). In 2nd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</si>
  <si>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d). In 3rd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</si>
  <si>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e). In 4th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</si>
  <si>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f). In 5th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</si>
  <si>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g). In 6th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</si>
  <si>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h). In 7th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</si>
  <si>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i). In 8th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</si>
  <si>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j). In 9th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</si>
  <si>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k). In 10th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</si>
  <si>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l). In 11th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</si>
  <si>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m). In 12th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</si>
  <si>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 66mm x 90mm</t>
  </si>
  <si>
    <t>a) M.S.or W.I. Ornamental grill of approved design joints
continuously welded with M.S, W.I. Flats and bars of windows,
railing etc. fitted and fixed with necessary screws and lugs in ground
floor.
Grill weighing above 10 Kg./sq.mtr and up to 16 Kg./sq. mtr.
a). In Ground Floor</t>
  </si>
  <si>
    <t>a) M.S.or W.I. Ornamental grill of approved design joints
continuously welded with M.S, W.I. Flats and bars of windows,
railing etc. fitted and fixed with necessary screws and lugs in ground
floor.
Grill weighing above 10 Kg./sq.mtr and up to 16 Kg./sq. mtr.
b). In 1st Floor</t>
  </si>
  <si>
    <t>a) M.S.or W.I. Ornamental grill of approved design joints
continuously welded with M.S, W.I. Flats and bars of windows,
railing etc. fitted and fixed with necessary screws and lugs in ground
floor.
Grill weighing above 10 Kg./sq.mtr and up to 16 Kg./sq. mtr.
c). In 2nd Floor</t>
  </si>
  <si>
    <t>a) M.S.or W.I. Ornamental grill of approved design joints
continuously welded with M.S, W.I. Flats and bars of windows,
railing etc. fitted and fixed with necessary screws and lugs in ground
floor.
Grill weighing above 10 Kg./sq.mtr and up to 16 Kg./sq. mtr.
d). In 3rd Floor</t>
  </si>
  <si>
    <t>a) M.S.or W.I. Ornamental grill of approved design joints
continuously welded with M.S, W.I. Flats and bars of windows,
railing etc. fitted and fixed with necessary screws and lugs in ground
floor.
Grill weighing above 10 Kg./sq.mtr and up to 16 Kg./sq. mtr.
e). In 4th Floor</t>
  </si>
  <si>
    <t>a) M.S.or W.I. Ornamental grill of approved design joints
continuously welded with M.S, W.I. Flats and bars of windows,
railing etc. fitted and fixed with necessary screws and lugs in ground
floor.
Grill weighing above 10 Kg./sq.mtr and up to 16 Kg./sq. mtr.
f). In 5th Floor</t>
  </si>
  <si>
    <t>a) M.S.or W.I. Ornamental grill of approved design joints
continuously welded with M.S, W.I. Flats and bars of windows,
railing etc. fitted and fixed with necessary screws and lugs in ground
floor.
Grill weighing above 10 Kg./sq.mtr and up to 16 Kg./sq. mtr.
g). In 6th Floor</t>
  </si>
  <si>
    <t>a) M.S.or W.I. Ornamental grill of approved design joints
continuously welded with M.S, W.I. Flats and bars of windows,
railing etc. fitted and fixed with necessary screws and lugs in ground
floor.
Grill weighing above 10 Kg./sq.mtr and up to 16 Kg./sq. mtr.
h). In 7th Floor</t>
  </si>
  <si>
    <t>a) M.S.or W.I. Ornamental grill of approved design joints
continuously welded with M.S, W.I. Flats and bars of windows,
railing etc. fitted and fixed with necessary screws and lugs in ground
floor.
Grill weighing above 10 Kg./sq.mtr and up to 16 Kg./sq. mtr.
i). In 8th Floor</t>
  </si>
  <si>
    <t>a) M.S.or W.I. Ornamental grill of approved design joints
continuously welded with M.S, W.I. Flats and bars of windows,
railing etc. fitted and fixed with necessary screws and lugs in ground
floor.
Grill weighing above 10 Kg./sq.mtr and up to 16 Kg./sq. mtr.
j). In 9th Floor</t>
  </si>
  <si>
    <t>a) M.S.or W.I. Ornamental grill of approved design joints
continuously welded with M.S, W.I. Flats and bars of windows,
railing etc. fitted and fixed with necessary screws and lugs in ground
floor.
Grill weighing above 10 Kg./sq.mtr and up to 16 Kg./sq. mtr.
k). In 10th Floor</t>
  </si>
  <si>
    <t>a) M.S.or W.I. Ornamental grill of approved design joints
continuously welded with M.S, W.I. Flats and bars of windows,
railing etc. fitted and fixed with necessary screws and lugs in ground
floor.
Grill weighing above 10 Kg./sq.mtr and up to 16 Kg./sq. mtr.
l). In 11th Floor</t>
  </si>
  <si>
    <t>a) M.S.or W.I. Ornamental grill of approved design joints
continuously welded with M.S, W.I. Flats and bars of windows,
railing etc. fitted and fixed with necessary screws and lugs in ground
floor.
Grill weighing above 10 Kg./sq.mtr and up to 16 Kg./sq. mtr.
m). In 12th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</si>
  <si>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a). In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</si>
  <si>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b). In 1st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</si>
  <si>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c). In 2nd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</si>
  <si>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d). In 3rd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</si>
  <si>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e). In 4th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</si>
  <si>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f). In 5th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</si>
  <si>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g). In 6th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</si>
  <si>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h). In 7th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</si>
  <si>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i). In 8th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</si>
  <si>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j). In 9th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</si>
  <si>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k). In 10th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</si>
  <si>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l). In 11th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</si>
  <si>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m). In 12th Floor</t>
  </si>
  <si>
    <t>Sqm.</t>
  </si>
  <si>
    <t>Supplying &amp; laying 3mm thick pre-fabricated plastomeric water proofing membrane conforming to EN 12311-1 &amp; ASTMD 5147, manufactured with atactic poly propylene (APP) modified premium grade asphalt , specially reinforced with non-woven polyester core with polyester reinforcement @160 gms per sqm &amp; both faces covered with thermo-fusible polyethylene film /MineraL on top face over a coat of primer @ 0.40 lit/sqm of manufacturer's specification on smooth,clean dry surface prepared wherever required.Lap joint shall be provided of 75 mm in longitudinal &amp; 100 mm in transverse direction and fused using LPG/ Propane torch employing extra care ensuring full bondage, complete removal of entrapped air and sealing edges into grooves in appropriate manner as per direction of Engineer -in-charge all complete including materials,labour and applicable taxes. (Payment shall be made on the basis of finished surface area.).
Membrane Property: Softening Point &gt; 150 deg C, Cold
Flexibility &lt; -6 deg C, Tensile Strength, N/cm : 600
(longitudinal), 450 (transverse), Tearing Strength, N:
300 (longitudinal), 200 (transverse)</t>
  </si>
  <si>
    <t>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</si>
  <si>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Extra rate for using water proofing and plasticising admixture @ 0.2% by weight of cement (or at manufacturer's specified rate) for concrete of various grades.</t>
  </si>
  <si>
    <t>Labour for taking out door and window frame including shutter for repair or replacement of different parts of the frame &amp; refixing the same including mending good all damaes complete. (Concrete and brick work for mending damage will be paid separately)
(a) Upto area 2.5 Sq.m</t>
  </si>
  <si>
    <t>Supplying, fitting and fixing in position fibre glass panes of approved quality with resin, nail, clip etc. as per IS:12866-1989. (In all floors for internal wall &amp; upto 6 m height for external wall)
4.0 mm thick (6.72 Kg/Sq.m)</t>
  </si>
  <si>
    <t>Providing precast cement concrete Jali 1:2:4 (1 cement : 2 coarse sand(zone-III) : 4 graded stone aggregate 6mm nominal size), reinforced
with 1.6 mm dia mild steel wire, including centering and shuttering, roughening cleaning, fixing and finishing with cement mortar 1:3 (1 cement: 3 fine sand) etc. complete, excluding plastering of the jambs, sills and soffits.
50 mm thick</t>
  </si>
  <si>
    <t>Supplying&amp; laying 20 mm designer chequered tiles of any shade and of approved quality as per IS: 1237: 1980 laid in patterns as directed in pavement, footpath including necessary
underlay 25 mm thick average cement mortar (1:3) complete in all respect with all labour and materials [using cement slurry @ 4.4 kg/Sq.m at back side of tiles. Cement of mortar &amp; slurry will be supplied by the Department. Border concrete if necessary to be paid separately].</t>
  </si>
  <si>
    <t>Washing and cleaning with soap water and rubbing with oil cloth in all types of floor and dado.</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</si>
  <si>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</si>
  <si>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</si>
  <si>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</si>
  <si>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</si>
  <si>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</si>
  <si>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</si>
  <si>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</si>
  <si>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</si>
  <si>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</si>
  <si>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</si>
  <si>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BI01010001010000000000000515BI0100001398</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</si>
  <si>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</si>
  <si>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</si>
  <si>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</si>
  <si>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</si>
  <si>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</si>
  <si>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BI01010001010000000000000515BI0100001404</t>
  </si>
  <si>
    <t>BI01010001010000000000000515BI0100001405</t>
  </si>
  <si>
    <t>BI01010001010000000000000515BI0100001406</t>
  </si>
  <si>
    <t>BI01010001010000000000000515BI0100001407</t>
  </si>
  <si>
    <t>BI01010001010000000000000515BI0100001408</t>
  </si>
  <si>
    <t>BI01010001010000000000000515BI0100001409</t>
  </si>
  <si>
    <t>BI01010001010000000000000515BI0100001410</t>
  </si>
  <si>
    <t>BI01010001010000000000000515BI0100001411</t>
  </si>
  <si>
    <t>BI01010001010000000000000515BI0100001412</t>
  </si>
  <si>
    <t>BI01010001010000000000000515BI0100001413</t>
  </si>
  <si>
    <t>BI01010001010000000000000515BI0100001414</t>
  </si>
  <si>
    <t>BI01010001010000000000000515BI0100001415</t>
  </si>
  <si>
    <t>BI01010001010000000000000515BI0100001416</t>
  </si>
  <si>
    <t>BI01010001010000000000000515BI0100001417</t>
  </si>
  <si>
    <t>BI01010001010000000000000515BI0100001418</t>
  </si>
  <si>
    <t>BI01010001010000000000000515BI0100001419</t>
  </si>
  <si>
    <t>BI01010001010000000000000515BI0100001420</t>
  </si>
  <si>
    <t>BI01010001010000000000000515BI0100001421</t>
  </si>
  <si>
    <t>BI01010001010000000000000515BI0100001422</t>
  </si>
  <si>
    <t>BI01010001010000000000000515BI0100001423</t>
  </si>
  <si>
    <t>BI01010001010000000000000515BI0100001424</t>
  </si>
  <si>
    <t>BI01010001010000000000000515BI0100001425</t>
  </si>
  <si>
    <t>BI01010001010000000000000515BI0100001426</t>
  </si>
  <si>
    <t>BI01010001010000000000000515BI0100001427</t>
  </si>
  <si>
    <t>BI01010001010000000000000515BI0100001428</t>
  </si>
  <si>
    <t>BI01010001010000000000000515BI0100001429</t>
  </si>
  <si>
    <t>BI01010001010000000000000515BI0100001430</t>
  </si>
  <si>
    <t>BI01010001010000000000000515BI0100001431</t>
  </si>
  <si>
    <t>BI01010001010000000000000515BI0100001432</t>
  </si>
  <si>
    <t>BI01010001010000000000000515BI0100001433</t>
  </si>
  <si>
    <t>BI01010001010000000000000515BI0100001434</t>
  </si>
  <si>
    <t>BI01010001010000000000000515BI0100001435</t>
  </si>
  <si>
    <t>BI01010001010000000000000515BI0100001436</t>
  </si>
  <si>
    <t>BI01010001010000000000000515BI0100001437</t>
  </si>
  <si>
    <t>BI01010001010000000000000515BI0100001438</t>
  </si>
  <si>
    <t>BI01010001010000000000000515BI0100001439</t>
  </si>
  <si>
    <t>BI01010001010000000000000515BI0100001440</t>
  </si>
  <si>
    <t>BI01010001010000000000000515BI0100001441</t>
  </si>
  <si>
    <t>BI01010001010000000000000515BI0100001442</t>
  </si>
  <si>
    <t>BI01010001010000000000000515BI0100001443</t>
  </si>
  <si>
    <t>BI01010001010000000000000515BI0100001444</t>
  </si>
  <si>
    <t>BI01010001010000000000000515BI0100001445</t>
  </si>
  <si>
    <t>BI01010001010000000000000515BI0100001446</t>
  </si>
  <si>
    <t>BI01010001010000000000000515BI0100001447</t>
  </si>
  <si>
    <t>BI01010001010000000000000515BI0100001448</t>
  </si>
  <si>
    <t>BI01010001010000000000000515BI0100001449</t>
  </si>
  <si>
    <t>BI01010001010000000000000515BI0100001450</t>
  </si>
  <si>
    <t>BI01010001010000000000000515BI0100001451</t>
  </si>
  <si>
    <t>BI01010001010000000000000515BI0100001452</t>
  </si>
  <si>
    <t>BI01010001010000000000000515BI0100001453</t>
  </si>
  <si>
    <t>BI01010001010000000000000515BI0100001454</t>
  </si>
  <si>
    <t>BI01010001010000000000000515BI0100001455</t>
  </si>
  <si>
    <t>BI01010001010000000000000515BI0100001456</t>
  </si>
  <si>
    <t>BI01010001010000000000000515BI0100001457</t>
  </si>
  <si>
    <t>BI01010001010000000000000515BI0100001458</t>
  </si>
  <si>
    <t>BI01010001010000000000000515BI0100001459</t>
  </si>
  <si>
    <t>BI01010001010000000000000515BI0100001460</t>
  </si>
  <si>
    <t>BI01010001010000000000000515BI0100001461</t>
  </si>
  <si>
    <t>BI01010001010000000000000515BI0100001462</t>
  </si>
  <si>
    <t>BI01010001010000000000000515BI0100001463</t>
  </si>
  <si>
    <t>BI01010001010000000000000515BI0100001464</t>
  </si>
  <si>
    <t>BI01010001010000000000000515BI0100001465</t>
  </si>
  <si>
    <t>BI01010001010000000000000515BI0100001466</t>
  </si>
  <si>
    <t>BI01010001010000000000000515BI0100001467</t>
  </si>
  <si>
    <t>BI01010001010000000000000515BI0100001468</t>
  </si>
  <si>
    <t>BI01010001010000000000000515BI0100001469</t>
  </si>
  <si>
    <t>BI01010001010000000000000515BI0100001470</t>
  </si>
  <si>
    <t>BI01010001010000000000000515BI0100001471</t>
  </si>
  <si>
    <t>BI01010001010000000000000515BI0100001472</t>
  </si>
  <si>
    <t>BI01010001010000000000000515BI0100001473</t>
  </si>
  <si>
    <t>BI01010001010000000000000515BI0100001474</t>
  </si>
  <si>
    <t>BI01010001010000000000000515BI0100001475</t>
  </si>
  <si>
    <t>BI01010001010000000000000515BI0100001476</t>
  </si>
  <si>
    <t>BI01010001010000000000000515BI0100001477</t>
  </si>
  <si>
    <t>BI01010001010000000000000515BI0100001478</t>
  </si>
  <si>
    <t>BI01010001010000000000000515BI0100001479</t>
  </si>
  <si>
    <t>BI01010001010000000000000515BI0100001480</t>
  </si>
  <si>
    <t>BI01010001010000000000000515BI0100001481</t>
  </si>
  <si>
    <t>BI01010001010000000000000515BI0100001482</t>
  </si>
  <si>
    <t>BI01010001010000000000000515BI0100001483</t>
  </si>
  <si>
    <t>BI01010001010000000000000515BI0100001484</t>
  </si>
  <si>
    <t>BI01010001010000000000000515BI0100001485</t>
  </si>
  <si>
    <t>BI01010001010000000000000515BI0100001486</t>
  </si>
  <si>
    <t>BI01010001010000000000000515BI0100001487</t>
  </si>
  <si>
    <t>BI01010001010000000000000515BI0100001488</t>
  </si>
  <si>
    <t>BI01010001010000000000000515BI0100001489</t>
  </si>
  <si>
    <t>BI01010001010000000000000515BI0100001490</t>
  </si>
  <si>
    <t>BI01010001010000000000000515BI0100001491</t>
  </si>
  <si>
    <t>BI01010001010000000000000515BI0100001492</t>
  </si>
  <si>
    <t>BI01010001010000000000000515BI0100001493</t>
  </si>
  <si>
    <t>BI01010001010000000000000515BI0100001494</t>
  </si>
  <si>
    <t>BI01010001010000000000000515BI0100001495</t>
  </si>
  <si>
    <t>BI01010001010000000000000515BI0100001496</t>
  </si>
  <si>
    <t>BI01010001010000000000000515BI0100001497</t>
  </si>
  <si>
    <t>BI01010001010000000000000515BI0100001498</t>
  </si>
  <si>
    <t>BI01010001010000000000000515BI0100001499</t>
  </si>
  <si>
    <t>BI01010001010000000000000515BI0100001500</t>
  </si>
  <si>
    <t>BI01010001010000000000000515BI0100001501</t>
  </si>
  <si>
    <t>BI01010001010000000000000515BI0100001502</t>
  </si>
  <si>
    <t>BI01010001010000000000000515BI0100001503</t>
  </si>
  <si>
    <t>BI01010001010000000000000515BI0100001504</t>
  </si>
  <si>
    <t>BI01010001010000000000000515BI0100001505</t>
  </si>
  <si>
    <t>BI01010001010000000000000515BI0100001506</t>
  </si>
  <si>
    <t>BI01010001010000000000000515BI0100001507</t>
  </si>
  <si>
    <t>BI01010001010000000000000515BI0100001508</t>
  </si>
  <si>
    <t>BI01010001010000000000000515BI0100001509</t>
  </si>
  <si>
    <t>SQM</t>
  </si>
  <si>
    <t>kg</t>
  </si>
  <si>
    <t xml:space="preserve">Repairing works
Supplying, fitting and fixing low-down cistern parts.
(i) Internal fittings for cistern complete of approved make.
</t>
  </si>
  <si>
    <t>Each set</t>
  </si>
  <si>
    <t>Supplying, fitting and fixing low-down cistern parts.
(ii) Outlet Assembly</t>
  </si>
  <si>
    <t>Supplying, fitting and fixing low-down cistern parts.
(iii) Intlet Assembly</t>
  </si>
  <si>
    <t>Supplying, fitting and fixing low-down cistern parts.
(iv) Rubber Kid</t>
  </si>
  <si>
    <t>Supplying, fitting and fixing low-down cistern parts.
(v) Knob</t>
  </si>
  <si>
    <t>Supplying, fitting and fixing low-down cistern parts.
(vi) Brackets (pair)</t>
  </si>
  <si>
    <t>Supplying, fitting and fixing low-down cistern parts.
b). E. W.C. &amp; Anglo-Indian W.C.</t>
  </si>
  <si>
    <t>Dismantling wash basin with brackets with or without waste fittings.</t>
  </si>
  <si>
    <t>Refixing wash basin with brackets with or without waste fittings.</t>
  </si>
  <si>
    <t xml:space="preserve">(ii) Above 450 mm and upto 600 mm length </t>
  </si>
  <si>
    <t>Dismantling pillar cock of wash basin.</t>
  </si>
  <si>
    <t>Supplying, fitting and fixing shower of approved brand and make.
(a) (i) Chromium plated round shower with revolving joint 100 mm dia with rubid cleaning system (Equivalent to Code No. 542(N) &amp; Model - Tropical / Sumthing Special of ESSCO or similar brand).</t>
  </si>
  <si>
    <t>Supplying, fitting and fixing shower of approved brand and make.
(e) Chromium plated double coat Hook(Equivalent to Code No. 35761 &amp; Model - KUBIX of Jaquar or similar).</t>
  </si>
  <si>
    <t>Supplying, fitting and fixing shower of approved brand and make.
(f) Hand Shower(Health Faucet) with 1mtr Fexible Tube with Wall
Hook(Equivalent to Code No.573 &amp; Model -ALLIED of Jaquar or similar).</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</si>
  <si>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15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</si>
  <si>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</si>
  <si>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25 mm Dia</t>
  </si>
  <si>
    <t>Supplying, fitting and fixing bib cock or stop cock.
(b) (i) Chromium plated Stop Cock (Equivalent to Code No. 513(A) &amp; 513(B) &amp; Model - Tropical / Sumthing Special of ESSCO or similar bfrand</t>
  </si>
  <si>
    <t>plain Floor Trap with Top tile &amp; Strainer
75 mm</t>
  </si>
  <si>
    <t>Supplying, fitting and fixing 10 litre porcelain low-down cistern of  approved make with either side or bottom inlet, side overflow, brackets complete with all internnal PVC fittings. White</t>
  </si>
  <si>
    <t>Supplying, fitting and fixing bib cock or stop cock.
(d) (i) Chromium plated angular Stop Cock with wall flange (Equivalent to Code No. 5053 &amp; Model - Florentine of Jaquar or similar brand).</t>
  </si>
  <si>
    <t xml:space="preserve">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(ii) 550 mm X 400 mm size </t>
  </si>
  <si>
    <t>Supplying, fitting and fixing stainless steel sink complete with waste fittings and two coats of painting of C.I. brackets. 
a). Sink only
(ii) 630 mm X 550 mm X 180 mm</t>
  </si>
  <si>
    <t>Supplying,fitting and fixing approved brand 32 mm dia.P.V.C. waste pipe, with PVC coupling at one end fitted with necessary clamps.
(iv) 1050 mm long</t>
  </si>
  <si>
    <t>Supplying, fitting and fixing glass shelf with aluminium guard rails.
(a) Ordinary type with 5.5 mm sheet glass  600 mm X 125 mm</t>
  </si>
  <si>
    <t>Supplying, fitting and fixing Anglo-Indian W.C. in white glazed vitreous china ware of approved make complete in position with necessary bolts,
nuts etc. with 'P' Trap(With Vent)</t>
  </si>
  <si>
    <t>Supplying, fitting and fixing soap holder. Fibre Glass</t>
  </si>
  <si>
    <t>Supplying, fitting and fixing towel rail with two brackets.
Aluminium
(iii) 25 mm dia. and 750 mm long</t>
  </si>
  <si>
    <t>Labour for dismantling G.I. pipe with fittings.
25 mm</t>
  </si>
  <si>
    <t>Labour for dismantling G.I. pipe with fittings.
32 mm</t>
  </si>
  <si>
    <t>Labour for dismantling G.I. pipe with fittings.
40 mm</t>
  </si>
  <si>
    <t>Labour for dismantling G.I. pipe with fittings.
50 mm</t>
  </si>
  <si>
    <t>Labour for dismantling G.I. pipe with fittings.
65 mm</t>
  </si>
  <si>
    <t>Labour for dismantling G.I. pipe with fittings.
80 mm</t>
  </si>
  <si>
    <t>Labour for dismantling G.I. pipe with fittings.
100 mm</t>
  </si>
  <si>
    <t xml:space="preserve">Supplying, fitting and fixing Peet's valve fullway gunmetal standard pattern best quality of approved brand bearing I.S.I. marking with fittings
(tested to 21 kg per sq. cm.). 
25 mm dia </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</si>
  <si>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32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</si>
  <si>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40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</si>
  <si>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50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</si>
  <si>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25 mm Dia</t>
  </si>
  <si>
    <t xml:space="preserve">Supplying, fitting and fixing gunmetal wheel valve of approved brand and make tested to 21 kg per sq. cm. (for water lines only).
(i) 100 mm dia </t>
  </si>
  <si>
    <t xml:space="preserve">Supplying, fitting and fixing gunmetal wheel valve of approved brand and make tested to 21 kg per sq. cm. (for water lines only).
(iv) 50 mm dia </t>
  </si>
  <si>
    <t xml:space="preserve">Supplying, fitting and fixing gunmetal wheel valve of approved brand and make tested to 21 kg per sq. cm. (for water lines only).
(v) 40 mm dia </t>
  </si>
  <si>
    <t xml:space="preserve">Supplying, fitting and fixing gunmetal wheel valve of approved brand and make tested to 21 kg per sq. cm. (for water lines only).
(vi) 32 mm dia </t>
  </si>
  <si>
    <t xml:space="preserve">Supplying, fitting and fixing gunmetal wheel valve of approved brand and make tested to 21 kg per sq. cm. (for water lines only).
(vii) 25 mm dia </t>
  </si>
  <si>
    <r>
      <t xml:space="preserve">Supply of UPVC pipes (B Type) &amp; fittings conforming to IS-13592-1992
</t>
    </r>
    <r>
      <rPr>
        <sz val="10"/>
        <color indexed="8"/>
        <rFont val="Book Antiqua"/>
        <family val="1"/>
      </rPr>
      <t xml:space="preserve">Double Socketed 3 Meter Length
(a) 75 mm </t>
    </r>
  </si>
  <si>
    <r>
      <t xml:space="preserve">Supply of UPVC pipes (B Type) &amp; fittings conforming to IS-13592-1992
</t>
    </r>
    <r>
      <rPr>
        <sz val="10"/>
        <color indexed="8"/>
        <rFont val="Book Antiqua"/>
        <family val="1"/>
      </rPr>
      <t>Double Socketed 3 Meter Length
(b) 110 mm</t>
    </r>
  </si>
  <si>
    <r>
      <t xml:space="preserve">Supply of UPVC pipes (B Type) &amp; fittings conforming to IS-13592-1992
</t>
    </r>
    <r>
      <rPr>
        <sz val="10"/>
        <color indexed="8"/>
        <rFont val="Book Antiqua"/>
        <family val="1"/>
      </rPr>
      <t>Double socketed 1.2 mtr length
(b) 110 mm</t>
    </r>
  </si>
  <si>
    <r>
      <t xml:space="preserve">Supply of UPVC pipes (B Type) &amp; fittings conforming to IS-13592-1992
</t>
    </r>
    <r>
      <rPr>
        <sz val="10"/>
        <color indexed="8"/>
        <rFont val="Book Antiqua"/>
        <family val="1"/>
      </rPr>
      <t>Double socketed .9 mtr length
(b) 110 mm</t>
    </r>
  </si>
  <si>
    <r>
      <t xml:space="preserve">Supply of UPVC pipes (B Type) &amp; fittings conforming to IS-13592-1992
</t>
    </r>
    <r>
      <rPr>
        <sz val="10"/>
        <color indexed="8"/>
        <rFont val="Book Antiqua"/>
        <family val="1"/>
      </rPr>
      <t>Double socketed .6 mtr length
(b) 110 mm</t>
    </r>
  </si>
  <si>
    <r>
      <t xml:space="preserve">Supply of UPVC pipes (B Type) &amp; fittings conforming to IS-13592-1992
</t>
    </r>
    <r>
      <rPr>
        <sz val="10"/>
        <color indexed="8"/>
        <rFont val="Book Antiqua"/>
        <family val="1"/>
      </rPr>
      <t>(B). Fittings Coupler
(b) 110 mm</t>
    </r>
  </si>
  <si>
    <r>
      <t xml:space="preserve">Supply of UPVC pipes (B Type) &amp; fittings conforming to IS-13592-1992
</t>
    </r>
    <r>
      <rPr>
        <sz val="10"/>
        <color indexed="8"/>
        <rFont val="Book Antiqua"/>
        <family val="1"/>
      </rPr>
      <t>Plain Tee
b). 110 mm</t>
    </r>
  </si>
  <si>
    <r>
      <t xml:space="preserve">Supply of UPVC pipes (B Type) &amp; fittings conforming to IS-13592-1992
</t>
    </r>
    <r>
      <rPr>
        <sz val="10"/>
        <color indexed="8"/>
        <rFont val="Book Antiqua"/>
        <family val="1"/>
      </rPr>
      <t>Plain Y
b). 110 mm</t>
    </r>
  </si>
  <si>
    <r>
      <t xml:space="preserve">Supply of UPVC pipes (B Type) &amp; fittings conforming to IS-13592-1992
</t>
    </r>
    <r>
      <rPr>
        <sz val="10"/>
        <color indexed="8"/>
        <rFont val="Book Antiqua"/>
        <family val="1"/>
      </rPr>
      <t>Bend 45°
b). 110 mm</t>
    </r>
  </si>
  <si>
    <r>
      <t xml:space="preserve">Supply of UPVC pipes (B Type) &amp; fittings conforming to IS-13592-1992
</t>
    </r>
    <r>
      <rPr>
        <sz val="10"/>
        <color indexed="8"/>
        <rFont val="Book Antiqua"/>
        <family val="1"/>
      </rPr>
      <t>Door Bend (T.S.)
b). 110 mm</t>
    </r>
  </si>
  <si>
    <r>
      <t xml:space="preserve">Supply of UPVC pipes (B Type) &amp; fittings conforming to IS-13592-1992
</t>
    </r>
    <r>
      <rPr>
        <sz val="10"/>
        <color indexed="8"/>
        <rFont val="Book Antiqua"/>
        <family val="1"/>
      </rPr>
      <t>Bend 87.5°
b). 110 mm</t>
    </r>
  </si>
  <si>
    <r>
      <t xml:space="preserve">Supply of UPVC pipes (B Type) &amp; fittings conforming to IS-13592-1992
</t>
    </r>
    <r>
      <rPr>
        <sz val="10"/>
        <color indexed="8"/>
        <rFont val="Book Antiqua"/>
        <family val="1"/>
      </rPr>
      <t>Vent Cowl
b). 110 mm</t>
    </r>
  </si>
  <si>
    <r>
      <t xml:space="preserve">Supply of UPVC pipes (B Type) &amp; fittings conforming to IS-13592-1992
</t>
    </r>
    <r>
      <rPr>
        <sz val="10"/>
        <color indexed="8"/>
        <rFont val="Book Antiqua"/>
        <family val="1"/>
      </rPr>
      <t>Pipe clip
b). 110 mm</t>
    </r>
  </si>
  <si>
    <r>
      <t xml:space="preserve">Supply of UPVC pipes (B Type) &amp; fittings conforming to IS-13592-1992
</t>
    </r>
    <r>
      <rPr>
        <sz val="10"/>
        <color indexed="8"/>
        <rFont val="Book Antiqua"/>
        <family val="1"/>
      </rPr>
      <t>Pipe clip
c). 160 mm</t>
    </r>
  </si>
  <si>
    <r>
      <t xml:space="preserve">Supply of UPVC pipes (B Type) &amp; fittings conforming to IS-13592-1992
</t>
    </r>
    <r>
      <rPr>
        <sz val="10"/>
        <color indexed="8"/>
        <rFont val="Book Antiqua"/>
        <family val="1"/>
      </rPr>
      <t>125/110 P Trap With W.C. Ring 75 mm</t>
    </r>
  </si>
  <si>
    <r>
      <t xml:space="preserve">Supply of UPVC pipes (B Type) &amp; fittings conforming to IS-13592-1992
</t>
    </r>
    <r>
      <rPr>
        <sz val="10"/>
        <color indexed="8"/>
        <rFont val="Book Antiqua"/>
        <family val="1"/>
      </rPr>
      <t>Reducer Tee 110x75mm 75 mm</t>
    </r>
  </si>
  <si>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 incharge. (Payment will be made on centre line measurement of the total pipeline including specials.
A). Above Ground
a). 75 mm</t>
  </si>
  <si>
    <t>Mtr</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</si>
  <si>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 incharge. (Payment will be made on centre line measurement of the total pipeline including specials.
A). Above Ground
b). 110 mm</t>
  </si>
  <si>
    <t>BI01010001010000000000000515BI0100001510</t>
  </si>
  <si>
    <t>BI01010001010000000000000515BI0100001511</t>
  </si>
  <si>
    <t>BI01010001010000000000000515BI0100001512</t>
  </si>
  <si>
    <t>BI01010001010000000000000515BI0100001513</t>
  </si>
  <si>
    <t>BI01010001010000000000000515BI0100001514</t>
  </si>
  <si>
    <t>BI01010001010000000000000515BI0100001515</t>
  </si>
  <si>
    <t>BI01010001010000000000000515BI0100001516</t>
  </si>
  <si>
    <t>BI01010001010000000000000515BI0100001517</t>
  </si>
  <si>
    <t>BI01010001010000000000000515BI0100001518</t>
  </si>
  <si>
    <t>BI01010001010000000000000515BI0100001519</t>
  </si>
  <si>
    <t>BI01010001010000000000000515BI0100001520</t>
  </si>
  <si>
    <t>BI01010001010000000000000515BI0100001521</t>
  </si>
  <si>
    <t>BI01010001010000000000000515BI0100001522</t>
  </si>
  <si>
    <t>BI01010001010000000000000515BI0100001523</t>
  </si>
  <si>
    <t>BI01010001010000000000000515BI0100001524</t>
  </si>
  <si>
    <t>BI01010001010000000000000515BI0100001525</t>
  </si>
  <si>
    <t>BI01010001010000000000000515BI0100001526</t>
  </si>
  <si>
    <t>BI01010001010000000000000515BI0100001527</t>
  </si>
  <si>
    <t>BI01010001010000000000000515BI0100001528</t>
  </si>
  <si>
    <t>BI01010001010000000000000515BI0100001529</t>
  </si>
  <si>
    <t>BI01010001010000000000000515BI0100001530</t>
  </si>
  <si>
    <t>BI01010001010000000000000515BI0100001531</t>
  </si>
  <si>
    <t>BI01010001010000000000000515BI0100001532</t>
  </si>
  <si>
    <t>BI01010001010000000000000515BI0100001533</t>
  </si>
  <si>
    <t>BI01010001010000000000000515BI0100001534</t>
  </si>
  <si>
    <t>BI01010001010000000000000515BI0100001535</t>
  </si>
  <si>
    <t>BI01010001010000000000000515BI0100001536</t>
  </si>
  <si>
    <t>BI01010001010000000000000515BI0100001537</t>
  </si>
  <si>
    <t>BI01010001010000000000000515BI0100001538</t>
  </si>
  <si>
    <t>BI01010001010000000000000515BI0100001539</t>
  </si>
  <si>
    <t>BI01010001010000000000000515BI0100001540</t>
  </si>
  <si>
    <t>BI01010001010000000000000515BI0100001541</t>
  </si>
  <si>
    <t>BI01010001010000000000000515BI0100001542</t>
  </si>
  <si>
    <t>BI01010001010000000000000515BI0100001543</t>
  </si>
  <si>
    <t>BI01010001010000000000000515BI0100001544</t>
  </si>
  <si>
    <t>BI01010001010000000000000515BI0100001545</t>
  </si>
  <si>
    <t>BI01010001010000000000000515BI0100001546</t>
  </si>
  <si>
    <t>BI01010001010000000000000515BI0100001547</t>
  </si>
  <si>
    <t>BI01010001010000000000000515BI0100001548</t>
  </si>
  <si>
    <t>BI01010001010000000000000515BI0100001549</t>
  </si>
  <si>
    <t>BI01010001010000000000000515BI0100001550</t>
  </si>
  <si>
    <t>BI01010001010000000000000515BI0100001551</t>
  </si>
  <si>
    <t>BI01010001010000000000000515BI0100001552</t>
  </si>
  <si>
    <t>BI01010001010000000000000515BI0100001553</t>
  </si>
  <si>
    <t>BI01010001010000000000000515BI0100001554</t>
  </si>
  <si>
    <t>BI01010001010000000000000515BI0100001555</t>
  </si>
  <si>
    <t>BI01010001010000000000000515BI0100001556</t>
  </si>
  <si>
    <t>BI01010001010000000000000515BI0100001557</t>
  </si>
  <si>
    <t>BI01010001010000000000000515BI0100001558</t>
  </si>
  <si>
    <t>BI01010001010000000000000515BI0100001559</t>
  </si>
  <si>
    <t>BI01010001010000000000000515BI0100001560</t>
  </si>
  <si>
    <t>BI01010001010000000000000515BI0100001561</t>
  </si>
  <si>
    <t>Supplying, fitting &amp; fixing Zn-Al alloy (55% Al &amp; 45% Zn) coating of 150 grams per sq. metre (followed by colour coated on both side) steel sheet work having minimum yield strength of 550 Mpa of trapizoidal profile of approved make (excluding the supporting frame work) fitted and fixed with 55 mm &amp; 25 mm self tapping screw, EPDM Washer 16 mm dia &amp; 3 mm th. washer etc. complete with 150 mm end lap and one corrugation minimum side lap. (Payment to be made
on area of finished work).
(i) In Roof:-
a) With 0.5 mm thick sheet</t>
  </si>
  <si>
    <t>M.S. structural works in columns, beams etc. with simple rolled structural members (e.g. joists, angle, channel sections conforming to IS: 226, IS: 808 &amp; SP (6)- 1964 connected to one another with bracket, gussets, cleats as per design, direction of Engineer-incharge complete including cutting to requisite shape and length, fabrication with necessary bolting, metal arc welding conforming to IS: 816- 1969 &amp; IS: 1995 using electrodes of approved make and brand conforming to IS:814- 2004,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For structural members of specified sections weighing less than
22.5 Kg./m</t>
  </si>
  <si>
    <t>MT</t>
  </si>
  <si>
    <t>S &amp; F 415V 630A TPN Switch fuse Unit  with SS enclosure on  Angle frame (make  L &amp; T, type FN 630 TPN, CAT N. sk 90492) on wall with nuts bolts etc. incl. S &amp; F 3 nos DIN type HRC fuse.</t>
  </si>
  <si>
    <t>nos.</t>
  </si>
  <si>
    <t>S &amp; F 415V 315A TPN Switch fuse Unit  with SS enclosure on  Angle frame (make  L &amp; T) on wall with nuts bolts etc. incl. S &amp; F 3 nos DIN type HRC fuse.</t>
  </si>
  <si>
    <t>nos</t>
  </si>
  <si>
    <t xml:space="preserve">Supply &amp; delevery of 1.1 Kv grade XLPE Aluminium armoured cable(make Gloster/Nicco/Havells) 
a)  3.5 x 185 sq mm </t>
  </si>
  <si>
    <t>mtr</t>
  </si>
  <si>
    <t>mtr.</t>
  </si>
  <si>
    <t>.mtr</t>
  </si>
  <si>
    <t>Mtrs.</t>
  </si>
  <si>
    <t xml:space="preserve">Supply &amp; delevery of 1.1 Kv grade XLPE Aluminium armoured cable(make Gloster/Nicco/Havells) 
b)  3.5 x 95 sq mm </t>
  </si>
  <si>
    <t xml:space="preserve">Supply &amp; delevery of 1.1 Kv grade XLPE Aluminium armoured cable(make Gloster/Nicco/Havells) 
c)  3.5 x 35 sq mm </t>
  </si>
  <si>
    <t xml:space="preserve">Supply &amp; delevery of 1.1 Kv grade XLPE Aluminium armoured cable(make Gloster/Nicco/Havells) 
d)  4 x 25 sq mm </t>
  </si>
  <si>
    <t xml:space="preserve">Supply &amp; delevery of 1.1 Kv grade XLPE Aluminium armoured cable(make Gloster/Nicco/Havells) 
e)2core 10sq. mm </t>
  </si>
  <si>
    <t xml:space="preserve">Supply &amp; delevery of 1.1 Kv grade XLPE Aluminium armoured cable(make Gloster/Nicco/Havells) 
f) 2core 6sq. mm </t>
  </si>
  <si>
    <t xml:space="preserve">S &amp; F compression type cable gland complete with brass gland, brass ring, rubber ring  for dust &amp; moisture proof entry of PVC armoured cable &amp; finishing end of the same as per GS for the
a)  3.5 x 185 sq mm </t>
  </si>
  <si>
    <t>set</t>
  </si>
  <si>
    <t xml:space="preserve">S &amp; F compression type cable gland complete with brass gland, brass ring, rubber ring  for dust &amp; moisture proof entry of PVC armoured cable &amp; finishing end of the same as per GS for the
b)  3.5 x 95 sq mm  </t>
  </si>
  <si>
    <t>S &amp; F compression type cable gland complete with brass gland, brass ring, rubber ring  for dust &amp; moisture proof entry of PVC armoured cable &amp; finishing end of the same as per GS for the
c) 3.5 core 35 sqmm PVC/A cable</t>
  </si>
  <si>
    <t>S &amp; F compression type cable gland complete with brass gland, brass ring, rubber ring  for dust &amp; moisture proof entry of PVC armoured cable &amp; finishing end of the same as per GS for the
d) 3.5 core 25 sqmm PVC/A cable</t>
  </si>
  <si>
    <t>S &amp; F compression type cable gland complete with brass gland, brass ring, rubber ring  for dust &amp; moisture proof entry of PVC armoured cable &amp; finishing end of the same as per GS for the
e) 2 core 10 sqmm PVC/A  cable</t>
  </si>
  <si>
    <t>S &amp; F compression type cable gland complete with brass gland, brass ring, rubber ring  for dust &amp; moisture proof entry of PVC armoured cable &amp; finishing end of the same as per GS for the
f) 2 core 6 sqmm PVC/A  cable</t>
  </si>
  <si>
    <t>S S&amp;F  415v,3 phase 8 way Vertical double door TPNMCBDB for MCCB incomer with IP-42/43 protection having following accessories incl. din rail ,neutral &amp; earth bar etc.as required fixed on wall on angle iron frame and making earthing connection as per G.S.( Make- Legrand)
(a)415V,200A Four pole MCCB (Legrand)-1 nos
(b)415V,63A TP MCB(Legrand) -8 nos.</t>
  </si>
  <si>
    <t>S S&amp;F  415v,3 phase 8 way Vertical double door TPNMCBDB for MCCB incomer with IP-42/43 protection having following accessories incl. din rail ,neutral &amp; earth bar etc.as required fixed on wall on angle iron frame and making earthing connection as per G.S.( Make- Legrand)
(a)415V,160A Four pole MCCB (Legrand)-1 nos
(b)415V,63A TP MCB(Legrand) -8nos.</t>
  </si>
  <si>
    <t xml:space="preserve">S &amp; F 415V 16-32 Amp per way 4 way TPN MCBDB with SS enclosure double door with IP 42/43 protection with 4 pool 63 Amp MCB as incomer and C curve 10KA SPMCB’s as outgoing concealed in wall after wall cutting and mending good the damages to original finish including interconnection with suitable six=ze of Cu wire neutral link and earthing attachment. 6 way Enclosure (607715), 63A FP Isolator, 12 no. SPMCB (Make Legrand).
</t>
  </si>
  <si>
    <t xml:space="preserve">S &amp; F 415V 6-10A perway (2+12way) SPN MCBDB with SS enclosure double door with IP 42/43 protection with 2 pole 63 Amp isolator as incomer &amp; 12nos SPMCB  C curve 10KA SPMCB’s as outgoing concealed in wall after wall cutting &amp; mending good the damages to original finish including interconnection with suitable size of Cu wire neutral link &amp; earthing attachment (Make Legrand).
</t>
  </si>
  <si>
    <t xml:space="preserve">S &amp; F 415V 6-10A perway (2+8 way) SPN MCBDB with SS enclosure double door with IP 42/43 protection with 2 pole 40 Amp isolator as incomer &amp; 8 nos SPMCB  C curve 10KA SPMCB’s as outgoing concealed in wall after wall cutting &amp; mending good the damages to original finish including interconnection with suitable size of Cu wire neutral link &amp; earthing attachment (Make Legrand).
</t>
  </si>
  <si>
    <t xml:space="preserve">Distn. Wiring in 1.1 KV 2X1.5+1X1.5 sq. mm single core PVC insulated FR conductor (Finolex Make) in 19 mm bore 3 mm thick polythene pipe recessed in wall lafter wall cutting &amp; partly in 20 mm size PVC rigid conduit FR (Precision make) for ceiling to light/fan/call bell/exhaust fan points with Modular  type switch on Modular GI SWITCH BOARD with  top cover plate  flushed in wall after wall cutting with mending good the damages to original finish (Av. Run 8mtr).
</t>
  </si>
  <si>
    <t xml:space="preserve">Distn. Wiring in 1.1 KV 2X1.5+1X1.5 sq. mm single core PVC insulated FR conductor (Finolex Make) in 19 mm bore 3 mm thick polythene pipe recessed in wall lafter wall cutting &amp; partly in 20 mm size PVC rigid conduit FR (Precision make) for ceiling to light/fan/call bell/exhaust fan points with Modular  type switch on Modular GI SWITCH BOARD with  top cover plate  flushed in wall after wall cutting with mending good the damages to original finish (Av. Run 6mtr).
</t>
  </si>
  <si>
    <t xml:space="preserve">–Do- -Do- to 5Amp 230V 3 pin flush type plug socket and 5 Amp switch (Make Anchor)  a) On board.
</t>
  </si>
  <si>
    <t>Distn. Wiring in 22/0.3 (1.5 sqmm) single core stranded ‘FR’ PVC insulated &amp; unshealthed single core stranded copper wire (approved make) in 19 mm bore, 3 mm thick polythen pipe complete with all accessories embedded in wall to 250V 6A 3 Pin Modular type plug point incl. S &amp; F 250V 6A 5 pin Modular type plug socket – 2nos  &amp; Modular type switch – 2 nos.  (Legrand Make) incl. S &amp; F earth continuty wire, fixed on 4 Module G.I. switch board with Module top cover plate on wall incl. necy. connection making earthing attachment, painting and mending good damages to original finish, Average run 4.5mtr.</t>
  </si>
  <si>
    <t xml:space="preserve">Supply &amp; fixing computer plug board modular type of 12 module GI box with cover plate recessed in wall comprising with the following (Legrand/Cabtree)
a) 6/16A socket &amp; 16A switch                                              --1 set
b) 6A  socket &amp; 6A switch                                                   --3 sets
</t>
  </si>
  <si>
    <t>Supply &amp; Fixing 240 V, 25 A, Modular type AC m/c starter (brand approved by EIC) 4 Module GI Modular type switch board with 4 Module top cover plate flushed in wall incl. S&amp;F switch board and cover plate and making necy. connections with PVC Cu wire and earth continuity wire .(For AC m/c)</t>
  </si>
  <si>
    <t>Supply &amp; Fixing 240 V, 16 A, 3 pin Modular type plug socket (Crabtree) with  16A Modular type switch, without plug top on 4 Module GI Modular type switch board with top cover plate flushed in wall incl. S&amp;F switch board and cover plate and making necy. connections with PVC Cu wire   and earth continuity wire etc.</t>
  </si>
  <si>
    <t>pts</t>
  </si>
  <si>
    <t>PTS</t>
  </si>
  <si>
    <t>pts.</t>
  </si>
  <si>
    <t>S &amp; drawing different size copper wire partly in polythine pipe embedded in wall &amp; partly in rigid conduit pipe on wall for different power plug &amp; A.C. points etc.
a) 2x2.5 sqmm &amp; 1x1.5 sqmm (for power  plug.</t>
  </si>
  <si>
    <t>do</t>
  </si>
  <si>
    <t>S &amp; drawing different size copper wire partly in polythine pipe embedded in wall &amp; partly in rigid conduit pipe on wall for different power plug &amp; A.C. points etc.
b) 2x4 sq.mm &amp; 1x2.5 sq.mm for meter connection.</t>
  </si>
  <si>
    <t>S&amp;F 250V superior type  Ding Dong  call bell (Anchor 8320) on HW board incl. S&amp;F HW board.</t>
  </si>
  <si>
    <t>S&amp; F 250V 32A DPIC Main Switch on flat iron frame on wall (Havells Make) as per G.S.</t>
  </si>
  <si>
    <t>S &amp; F 240wt Modular Socket (2 Module) type fan regulator (Step type) (Brand approved by EIC) on Modular G.I. switch   board with top cover plate incl making necy connetion etc..</t>
  </si>
  <si>
    <t>Fixing the above Tube light fitting suspended 30 cm. Below the ceiling with 2 Nos. 20 mm dia E.I. conduit (14 SWG) support fixed with "L" type clamp fixed on ceiling with fastener &amp; S/F connecting copper wire.</t>
  </si>
  <si>
    <t>Fixing only single/twin fluorescent light fittings complete with all accessories directly on wall/ceiling/ HW  round block and suitable size of MS fastener.</t>
  </si>
  <si>
    <t xml:space="preserve">S &amp; F GI water proof type looping cable box size 200x 150 x 100 mm deep having 4 mm thick comprising of 1 250V 15A kitkat  fuse unit, 1 NL 1 Porcelain insulator, 1 Compression type brush cable gland upto 2 core 16 sq.mm. PVC / Armour Cable having lined with rubber gasketted GI top cover with bruh machine screws etc, earthing terminal with lug on steel tubular pole near base , incl. S &amp; F 40 x 6 mm thick, MS clamps with bolts, nuts etc. incl. painting with anticorrocive paint. </t>
  </si>
  <si>
    <t>Supply &amp; fixing 40mm dia GI (ISI-M) pipe of length 1.20 mtr long KMDA type Arm bracket thouroughly welded with 100mm dia 30 cm long vertical jacket with necy. tie support incl. S/F pole cap &amp; painting as derection of the EIC.</t>
  </si>
  <si>
    <t>Earthing the installation by 2” dia G.I.Pipe, 4 SWG G.I.wire,1.5” dia G.I.pipe protection with nut,bolt,washer etc as per GS.</t>
  </si>
  <si>
    <t xml:space="preserve">S &amp; F of the galvaanized MS flat 25mm x 6mm earth bus bar as per GS. </t>
  </si>
  <si>
    <t xml:space="preserve">Dismantling the existing damaged wiring including switches, distribution bords etc. with all accessories from wall/ roof  as  directed by the EIC. 
</t>
  </si>
  <si>
    <t>S&amp;F 415V 12way sub-main distribution board (SMDB, make LT, cat no. DA62D1124CZZ0) comprising with 1No 415V 630A 25 kA 4P MCCB (Cat No. CM9400600T1OG) as incomer and 2NOS 200A 3P MCCB, 6 Nos 415V 160A 25 kA 3P MCCB and 4 Nos 415V 63A 25 kA 3P MCCB as out going including S&amp;F cable entry box for bottom only.</t>
  </si>
  <si>
    <t>item</t>
  </si>
  <si>
    <t xml:space="preserve">Laying of the following XLPE Al armoured cable incl. 2/1 x 10 SWG G.I. Earth continuity conductor recessed in wall &amp; mending good the damages to original finish:-          (F-3, /5)
a)  3.5 x 185 sq mm 
</t>
  </si>
  <si>
    <t xml:space="preserve">Laying of the following XLPE Al armoured cable incl. 2/1 x 10 SWG G.I. Earth continuity conductor recessed in wall &amp; mending good the damages to original finish:-          (F-3, /5)
b)  3.5 x 95 sq mm 
</t>
  </si>
  <si>
    <t xml:space="preserve">Laying of the following XLPE Al armoured cable incl. 2/1 x 10 SWG G.I. Earth continuity conductor recessed in wall &amp; mending good the damages to original finish:-          (F-3, /5)
c)  3.5 x 35 sq mm  
</t>
  </si>
  <si>
    <t xml:space="preserve">Laying of the following XLPE Al armoured cable incl. 2/1 x 10 SWG G.I. Earth continuity conductor recessed in wall &amp; mending good the damages to original finish:-          (F-3, /5)
  d)  4 x 25 sq mm      
</t>
  </si>
  <si>
    <t xml:space="preserve">Laying of the following XLPE Al armoured cable incl. 2/1 x 10 SWG G.I. Earth continuity conductor recessed in wall &amp; mending good the damages to original finish:-          (F-3, /5)
e)2core 10sq. mm  
</t>
  </si>
  <si>
    <t xml:space="preserve">Laying of the following XLPE Al armoured cable incl. 2/1 x 10 SWG G.I. Earth continuity conductor recessed in wall &amp; mending good the damages to original finish:-          (F-3, /5)
f) 2core 6sq. mm 
</t>
  </si>
  <si>
    <t>Supply of   4ft. Long 20 watt  twin LEDTube Light fittings(Make-crompton  LTT 8-20-865 , IGP 131 LT 8-16)</t>
  </si>
  <si>
    <t>Supply of   4ft. Long 20 watt single  LEDTube Light fittings(Make-crompton  LTT 8-20-865 , IGP 131 LT 8-16)</t>
  </si>
  <si>
    <t>Supply &amp; fixing 1200 mm sweep Celing fan complete with 
all accessaries with out regulator (Crompton/ Havells / Orient New Breeze)</t>
  </si>
  <si>
    <t>Supply &amp; fixing following sizes of Exhaust fan with louvre shutter after cutting hole on wall &amp; mending good the damage to original finish (EPC/Havells/crompton)   
a) 300 mm (12") sweep  exhaust fan.</t>
  </si>
  <si>
    <t>Supply of 135 Watt LED  street light fitting (make  Crompton  cat no - LSTP-90-CDL) incl. S/F 72W CDMTT lamp (Crompton)</t>
  </si>
  <si>
    <t xml:space="preserve">S &amp; Installation of automatic power contractor controller consisting with following switches for controlling HPSB fittings 
a) Power contractor ML-2 type (Make L&amp;T, cat no – SS90701) – 1 no
b) Digital timer switch 240V (Make L&amp;T)  - 1 no
c) DPDT switch (approved make) – 1 no
d) DP MCB – 40 Amp, C-curve (Siemens Make) – 1 no
e) LED indicator – 2 nos
f) Switable size CRCA sheet box with necessary 4 pole contractor  – 1 set
</t>
  </si>
  <si>
    <t>BI01010001010000000000000515BI0100001562</t>
  </si>
  <si>
    <t>BI01010001010000000000000515BI0100001563</t>
  </si>
  <si>
    <t>BI01010001010000000000000515BI0100001564</t>
  </si>
  <si>
    <t>BI01010001010000000000000515BI0100001565</t>
  </si>
  <si>
    <t>BI01010001010000000000000515BI0100001566</t>
  </si>
  <si>
    <t>BI01010001010000000000000515BI0100001567</t>
  </si>
  <si>
    <t>BI01010001010000000000000515BI0100001568</t>
  </si>
  <si>
    <t>BI01010001010000000000000515BI0100001569</t>
  </si>
  <si>
    <t>BI01010001010000000000000515BI0100001570</t>
  </si>
  <si>
    <t>BI01010001010000000000000515BI0100001571</t>
  </si>
  <si>
    <t>BI01010001010000000000000515BI0100001572</t>
  </si>
  <si>
    <t>BI01010001010000000000000515BI0100001573</t>
  </si>
  <si>
    <t>BI01010001010000000000000515BI0100001574</t>
  </si>
  <si>
    <t>BI01010001010000000000000515BI0100001575</t>
  </si>
  <si>
    <t>BI01010001010000000000000515BI0100001576</t>
  </si>
  <si>
    <t>BI01010001010000000000000515BI0100001577</t>
  </si>
  <si>
    <t>BI01010001010000000000000515BI0100001578</t>
  </si>
  <si>
    <t>BI01010001010000000000000515BI0100001579</t>
  </si>
  <si>
    <t>BI01010001010000000000000515BI0100001580</t>
  </si>
  <si>
    <t>BI01010001010000000000000515BI0100001581</t>
  </si>
  <si>
    <t>BI01010001010000000000000515BI0100001582</t>
  </si>
  <si>
    <t>BI01010001010000000000000515BI0100001583</t>
  </si>
  <si>
    <t>BI01010001010000000000000515BI0100001584</t>
  </si>
  <si>
    <t>BI01010001010000000000000515BI0100001585</t>
  </si>
  <si>
    <t>BI01010001010000000000000515BI0100001586</t>
  </si>
  <si>
    <t>BI01010001010000000000000515BI0100001587</t>
  </si>
  <si>
    <t>BI01010001010000000000000515BI0100001588</t>
  </si>
  <si>
    <t>BI01010001010000000000000515BI0100001589</t>
  </si>
  <si>
    <t>BI01010001010000000000000515BI0100001590</t>
  </si>
  <si>
    <t>BI01010001010000000000000515BI0100001591</t>
  </si>
  <si>
    <t>BI01010001010000000000000515BI0100001592</t>
  </si>
  <si>
    <t>BI01010001010000000000000515BI0100001593</t>
  </si>
  <si>
    <t>BI01010001010000000000000515BI0100001594</t>
  </si>
  <si>
    <t>BI01010001010000000000000515BI0100001595</t>
  </si>
  <si>
    <t>BI01010001010000000000000515BI0100001596</t>
  </si>
  <si>
    <t>BI01010001010000000000000515BI0100001597</t>
  </si>
  <si>
    <t>BI01010001010000000000000515BI0100001598</t>
  </si>
  <si>
    <t>BI01010001010000000000000515BI0100001599</t>
  </si>
  <si>
    <t>BI01010001010000000000000515BI0100001600</t>
  </si>
  <si>
    <t>BI01010001010000000000000515BI0100001601</t>
  </si>
  <si>
    <t>BI01010001010000000000000515BI0100001602</t>
  </si>
  <si>
    <t>BI01010001010000000000000515BI0100001603</t>
  </si>
  <si>
    <t>BI01010001010000000000000515BI0100001604</t>
  </si>
  <si>
    <t>BI01010001010000000000000515BI0100001605</t>
  </si>
  <si>
    <t>BI01010001010000000000000515BI0100001606</t>
  </si>
  <si>
    <t>BI01010001010000000000000515BI0100001607</t>
  </si>
  <si>
    <t>BI01010001010000000000000515BI0100001608</t>
  </si>
  <si>
    <t>BI01010001010000000000000515BI0100001609</t>
  </si>
  <si>
    <t>BI01010001010000000000000515BI0100001610</t>
  </si>
  <si>
    <t>BI01010001010000000000000515BI0100001611</t>
  </si>
  <si>
    <t>BI01010001010000000000000515BI0100001612</t>
  </si>
  <si>
    <t>BI01010001010000000000000515BI0100001613</t>
  </si>
  <si>
    <t>BI01010001010000000000000515BI0100001614</t>
  </si>
  <si>
    <t>BI01010001010000000000000515BI0100001615</t>
  </si>
  <si>
    <t>BI01010001010000000000000515BI0100001616</t>
  </si>
  <si>
    <t>BI01010001010000000000000515BI0100001617</t>
  </si>
  <si>
    <t>BI01010001010000000000000515BI0100001618</t>
  </si>
  <si>
    <t>BI01010001010000000000000515BI0100001619</t>
  </si>
  <si>
    <t>BI01010001010000000000000515BI0100001620</t>
  </si>
  <si>
    <t>BI01010001010000000000000515BI0100001621</t>
  </si>
  <si>
    <t>BI01010001010000000000000515BI0100001622</t>
  </si>
  <si>
    <t>Cost for renovation of old Lift of modernigation</t>
  </si>
  <si>
    <t>Cost for maint. Of 4 nos lift for one year.</t>
  </si>
  <si>
    <t>Plumbing &amp; Sanitary</t>
  </si>
  <si>
    <t xml:space="preserve">
Supplying &amp; laying as per IRC-SP:063-2004 paver unit of any shade of approved quality as per relevant IS code, laid in pattern as directed in pavement, footpath, driveway (paver block only), etc including necessary underlay complete in all respect with all labour and material.
[Border concrete if necessary to be paid separately].
Note: Sub-grade CBR should not be less than 5.
60 mm thick interlocking designer concrete paver block M-35 grade for light-traffic zone,commercial &amp; office complex,tourist resort as per IS: 15658-2006 (over 20-40 mm medium sand bed on 250mm thk WBM/ WMM base course &amp; 250 mm thk bound gnaular /granular sub-base course including cost of sand for sand bed but excluding cost of base ,sub-base course &amp; subgrade preparation.)
Coloured Decorative</t>
  </si>
  <si>
    <t>COMPOUND ROAD AND AREA DEVLOPMENT</t>
  </si>
  <si>
    <t>Electrical Works</t>
  </si>
  <si>
    <t>Electrical Works-Non Schedule Item</t>
  </si>
  <si>
    <t>Maintenance of Lift</t>
  </si>
  <si>
    <t>Contract No:   WBPHIDCL/ACE/NIT- 40(e)/2018-2019 (1st Call) Sl. No. 2</t>
  </si>
  <si>
    <t>Name of Work:Renovation and up-gradation of Karya Police Station &amp; Quarters of Kolkata Police.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</si>
</sst>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 numFmtId="181" formatCode="0.000000"/>
    <numFmt numFmtId="182" formatCode="0.0000000"/>
    <numFmt numFmtId="183" formatCode="0.00000000"/>
    <numFmt numFmtId="184" formatCode="0.000000000"/>
    <numFmt numFmtId="185" formatCode="0.0000000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b/>
      <sz val="10"/>
      <color indexed="8"/>
      <name val="Book Antiqua"/>
      <family val="1"/>
    </font>
    <font>
      <sz val="10"/>
      <color indexed="8"/>
      <name val="Book Antiqua"/>
      <family val="1"/>
    </font>
    <font>
      <b/>
      <u val="single"/>
      <sz val="14"/>
      <name val="Arial"/>
      <family val="2"/>
    </font>
    <font>
      <b/>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0"/>
      <color indexed="8"/>
      <name val="Courier New"/>
      <family val="3"/>
    </font>
    <font>
      <sz val="11"/>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96">
    <xf numFmtId="0" fontId="0" fillId="0" borderId="0" xfId="0" applyFont="1" applyAlignment="1">
      <alignment/>
    </xf>
    <xf numFmtId="0" fontId="3" fillId="0" borderId="0" xfId="58" applyNumberFormat="1" applyFont="1" applyFill="1" applyBorder="1" applyAlignment="1">
      <alignment vertical="center"/>
      <protection/>
    </xf>
    <xf numFmtId="0" fontId="69" fillId="0" borderId="0" xfId="58" applyNumberFormat="1" applyFont="1" applyFill="1" applyBorder="1" applyAlignment="1" applyProtection="1">
      <alignment vertical="center"/>
      <protection locked="0"/>
    </xf>
    <xf numFmtId="0" fontId="69"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70"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9"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9"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9"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9"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9" fillId="0" borderId="0" xfId="58" applyNumberFormat="1" applyFont="1" applyFill="1" applyAlignment="1" applyProtection="1">
      <alignment vertical="top"/>
      <protection/>
    </xf>
    <xf numFmtId="0" fontId="0" fillId="0" borderId="0" xfId="58" applyNumberFormat="1" applyFill="1">
      <alignment/>
      <protection/>
    </xf>
    <xf numFmtId="0" fontId="71" fillId="0" borderId="0" xfId="58" applyNumberFormat="1" applyFont="1" applyFill="1">
      <alignment/>
      <protection/>
    </xf>
    <xf numFmtId="0" fontId="72"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73"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14" fillId="0" borderId="10" xfId="64" applyNumberFormat="1" applyFont="1" applyFill="1" applyBorder="1" applyAlignment="1" applyProtection="1">
      <alignment vertical="center" wrapText="1"/>
      <protection locked="0"/>
    </xf>
    <xf numFmtId="0" fontId="74" fillId="33" borderId="10" xfId="64" applyNumberFormat="1" applyFont="1" applyFill="1" applyBorder="1" applyAlignment="1" applyProtection="1">
      <alignment vertical="center" wrapText="1"/>
      <protection locked="0"/>
    </xf>
    <xf numFmtId="0" fontId="75"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69"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6" fillId="0" borderId="11" xfId="64" applyNumberFormat="1" applyFont="1" applyFill="1" applyBorder="1" applyAlignment="1">
      <alignment vertical="top"/>
      <protection/>
    </xf>
    <xf numFmtId="10" fontId="77" fillId="33" borderId="10" xfId="69" applyNumberFormat="1" applyFont="1" applyFill="1" applyBorder="1" applyAlignment="1" applyProtection="1">
      <alignment horizontal="center" vertical="center"/>
      <protection locked="0"/>
    </xf>
    <xf numFmtId="2" fontId="6" fillId="0" borderId="16" xfId="64" applyNumberFormat="1" applyFont="1" applyFill="1" applyBorder="1" applyAlignment="1">
      <alignment horizontal="right" vertical="top"/>
      <protection/>
    </xf>
    <xf numFmtId="2" fontId="6" fillId="0" borderId="17" xfId="64" applyNumberFormat="1" applyFont="1" applyFill="1" applyBorder="1" applyAlignment="1">
      <alignment vertical="top"/>
      <protection/>
    </xf>
    <xf numFmtId="0" fontId="17" fillId="0" borderId="11" xfId="64" applyNumberFormat="1" applyFont="1" applyFill="1" applyBorder="1" applyAlignment="1">
      <alignment vertical="top" wrapText="1"/>
      <protection/>
    </xf>
    <xf numFmtId="2" fontId="6" fillId="0" borderId="11" xfId="42" applyNumberFormat="1" applyFont="1" applyFill="1" applyBorder="1" applyAlignment="1">
      <alignment vertical="top"/>
    </xf>
    <xf numFmtId="172"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8" xfId="58" applyNumberFormat="1" applyFont="1" applyFill="1" applyBorder="1" applyAlignment="1" applyProtection="1">
      <alignment horizontal="right" vertical="center" readingOrder="1"/>
      <protection locked="0"/>
    </xf>
    <xf numFmtId="0" fontId="2" fillId="0" borderId="19"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20" xfId="64" applyNumberFormat="1" applyFont="1" applyFill="1" applyBorder="1" applyAlignment="1">
      <alignment horizontal="right" vertical="center" readingOrder="1"/>
      <protection/>
    </xf>
    <xf numFmtId="172" fontId="2" fillId="0" borderId="20"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8"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20" xfId="64" applyNumberFormat="1" applyFont="1" applyFill="1" applyBorder="1" applyAlignment="1">
      <alignment horizontal="right" vertical="center" readingOrder="1"/>
      <protection/>
    </xf>
    <xf numFmtId="2" fontId="2" fillId="0" borderId="20" xfId="63" applyNumberFormat="1" applyFont="1" applyFill="1" applyBorder="1" applyAlignment="1">
      <alignment horizontal="right" vertical="center" readingOrder="1"/>
      <protection/>
    </xf>
    <xf numFmtId="174" fontId="0" fillId="0" borderId="11" xfId="0" applyNumberFormat="1" applyFill="1" applyBorder="1" applyAlignment="1">
      <alignment horizontal="center" vertical="center"/>
    </xf>
    <xf numFmtId="174" fontId="18" fillId="0" borderId="12" xfId="0" applyNumberFormat="1" applyFont="1" applyFill="1" applyBorder="1" applyAlignment="1">
      <alignment horizontal="center" vertical="center"/>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17" xfId="58" applyNumberFormat="1" applyFont="1" applyFill="1" applyBorder="1" applyAlignment="1">
      <alignment horizontal="center" vertical="top" wrapText="1"/>
      <protection/>
    </xf>
    <xf numFmtId="0" fontId="78" fillId="0" borderId="17" xfId="64" applyNumberFormat="1" applyFont="1" applyFill="1" applyBorder="1" applyAlignment="1">
      <alignment horizontal="left" vertical="center" wrapText="1" readingOrder="1"/>
      <protection/>
    </xf>
    <xf numFmtId="0" fontId="75"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11" xfId="58" applyNumberFormat="1" applyFont="1" applyFill="1" applyBorder="1" applyAlignment="1">
      <alignment horizontal="center" vertical="center"/>
      <protection/>
    </xf>
    <xf numFmtId="0" fontId="18" fillId="0" borderId="11" xfId="0" applyFont="1" applyFill="1" applyBorder="1" applyAlignment="1">
      <alignment horizontal="justify" vertical="top" wrapText="1"/>
    </xf>
    <xf numFmtId="0" fontId="2" fillId="34" borderId="11" xfId="58" applyNumberFormat="1" applyFont="1" applyFill="1" applyBorder="1" applyAlignment="1" applyProtection="1">
      <alignment horizontal="right" vertical="center" readingOrder="1"/>
      <protection locked="0"/>
    </xf>
    <xf numFmtId="0" fontId="2" fillId="34" borderId="10" xfId="58" applyNumberFormat="1" applyFont="1" applyFill="1" applyBorder="1" applyAlignment="1" applyProtection="1">
      <alignment horizontal="center" vertical="center" wrapText="1" readingOrder="1"/>
      <protection locked="0"/>
    </xf>
    <xf numFmtId="0" fontId="2" fillId="34" borderId="11" xfId="58" applyNumberFormat="1" applyFont="1" applyFill="1" applyBorder="1" applyAlignment="1" applyProtection="1">
      <alignment horizontal="center" vertical="center" wrapText="1" readingOrder="1"/>
      <protection locked="0"/>
    </xf>
    <xf numFmtId="0" fontId="21" fillId="0" borderId="11" xfId="64" applyNumberFormat="1" applyFont="1" applyFill="1" applyBorder="1" applyAlignment="1">
      <alignment vertical="top" wrapText="1"/>
      <protection/>
    </xf>
    <xf numFmtId="0" fontId="22" fillId="0" borderId="11" xfId="64" applyNumberFormat="1" applyFont="1" applyFill="1" applyBorder="1" applyAlignment="1">
      <alignment vertical="top" wrapText="1"/>
      <protection/>
    </xf>
    <xf numFmtId="2" fontId="3" fillId="0" borderId="0" xfId="58" applyNumberFormat="1" applyFont="1" applyFill="1" applyAlignment="1">
      <alignment vertical="top"/>
      <protection/>
    </xf>
    <xf numFmtId="174" fontId="3" fillId="0" borderId="0" xfId="58" applyNumberFormat="1" applyFont="1" applyFill="1" applyAlignment="1">
      <alignment vertical="top"/>
      <protection/>
    </xf>
    <xf numFmtId="174" fontId="50" fillId="0" borderId="11" xfId="0" applyNumberFormat="1" applyFont="1" applyFill="1" applyBorder="1" applyAlignment="1">
      <alignment horizontal="center" vertical="center"/>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17" xfId="58"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top" wrapText="1"/>
      <protection/>
    </xf>
    <xf numFmtId="0" fontId="6" fillId="0" borderId="17" xfId="64" applyNumberFormat="1" applyFont="1" applyFill="1" applyBorder="1" applyAlignment="1">
      <alignment horizontal="center" vertical="top" wrapText="1"/>
      <protection/>
    </xf>
    <xf numFmtId="0" fontId="79"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70"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17"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U527"/>
  <sheetViews>
    <sheetView showGridLines="0" view="pageBreakPreview" zoomScaleNormal="70" zoomScaleSheetLayoutView="100" zoomScalePageLayoutView="0" workbookViewId="0" topLeftCell="A519">
      <selection activeCell="D525" sqref="D525"/>
    </sheetView>
  </sheetViews>
  <sheetFormatPr defaultColWidth="9.140625" defaultRowHeight="15"/>
  <cols>
    <col min="1" max="1" width="13.57421875" style="20" customWidth="1"/>
    <col min="2" max="2" width="62.57421875" style="73" customWidth="1"/>
    <col min="3" max="3" width="7.14062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4.7109375" style="20" customWidth="1"/>
    <col min="57" max="57" width="10.57421875" style="20" bestFit="1" customWidth="1"/>
    <col min="58" max="224" width="9.140625" style="20" customWidth="1"/>
    <col min="225" max="229" width="9.140625" style="21" customWidth="1"/>
    <col min="230" max="16384" width="9.140625" style="20" customWidth="1"/>
  </cols>
  <sheetData>
    <row r="1" spans="1:229" s="1" customFormat="1" ht="27" customHeight="1">
      <c r="A1" s="89" t="str">
        <f>B2&amp;" BoQ"</f>
        <v>Percentage BoQ</v>
      </c>
      <c r="B1" s="89"/>
      <c r="C1" s="89"/>
      <c r="D1" s="89"/>
      <c r="E1" s="89"/>
      <c r="F1" s="89"/>
      <c r="G1" s="89"/>
      <c r="H1" s="89"/>
      <c r="I1" s="89"/>
      <c r="J1" s="89"/>
      <c r="K1" s="89"/>
      <c r="L1" s="89"/>
      <c r="O1" s="2"/>
      <c r="P1" s="2"/>
      <c r="Q1" s="3"/>
      <c r="HQ1" s="3"/>
      <c r="HR1" s="3"/>
      <c r="HS1" s="3"/>
      <c r="HT1" s="3"/>
      <c r="HU1" s="3"/>
    </row>
    <row r="2" spans="1:17" s="1" customFormat="1" ht="25.5" customHeight="1" hidden="1">
      <c r="A2" s="22" t="s">
        <v>4</v>
      </c>
      <c r="B2" s="22" t="s">
        <v>63</v>
      </c>
      <c r="C2" s="22" t="s">
        <v>5</v>
      </c>
      <c r="D2" s="22" t="s">
        <v>6</v>
      </c>
      <c r="E2" s="22" t="s">
        <v>7</v>
      </c>
      <c r="J2" s="4"/>
      <c r="K2" s="4"/>
      <c r="L2" s="4"/>
      <c r="O2" s="2"/>
      <c r="P2" s="2"/>
      <c r="Q2" s="3"/>
    </row>
    <row r="3" spans="1:229" s="1" customFormat="1" ht="30" customHeight="1" hidden="1">
      <c r="A3" s="1" t="s">
        <v>68</v>
      </c>
      <c r="C3" s="1" t="s">
        <v>67</v>
      </c>
      <c r="HQ3" s="3"/>
      <c r="HR3" s="3"/>
      <c r="HS3" s="3"/>
      <c r="HT3" s="3"/>
      <c r="HU3" s="3"/>
    </row>
    <row r="4" spans="1:229" s="5" customFormat="1" ht="30.75" customHeight="1">
      <c r="A4" s="90" t="s">
        <v>253</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HQ4" s="6"/>
      <c r="HR4" s="6"/>
      <c r="HS4" s="6"/>
      <c r="HT4" s="6"/>
      <c r="HU4" s="6"/>
    </row>
    <row r="5" spans="1:229" s="5" customFormat="1" ht="30.75" customHeight="1">
      <c r="A5" s="90" t="s">
        <v>1095</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HQ5" s="6"/>
      <c r="HR5" s="6"/>
      <c r="HS5" s="6"/>
      <c r="HT5" s="6"/>
      <c r="HU5" s="6"/>
    </row>
    <row r="6" spans="1:229" s="5" customFormat="1" ht="30.75" customHeight="1">
      <c r="A6" s="90" t="s">
        <v>1094</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HQ6" s="6"/>
      <c r="HR6" s="6"/>
      <c r="HS6" s="6"/>
      <c r="HT6" s="6"/>
      <c r="HU6" s="6"/>
    </row>
    <row r="7" spans="1:229"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HQ7" s="6"/>
      <c r="HR7" s="6"/>
      <c r="HS7" s="6"/>
      <c r="HT7" s="6"/>
      <c r="HU7" s="6"/>
    </row>
    <row r="8" spans="1:229" s="7" customFormat="1" ht="37.5" customHeight="1">
      <c r="A8" s="23" t="s">
        <v>9</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HQ8" s="8"/>
      <c r="HR8" s="8"/>
      <c r="HS8" s="8"/>
      <c r="HT8" s="8"/>
      <c r="HU8" s="8"/>
    </row>
    <row r="9" spans="1:229" s="9" customFormat="1" ht="61.5" customHeight="1">
      <c r="A9" s="84" t="s">
        <v>10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HQ9" s="10"/>
      <c r="HR9" s="10"/>
      <c r="HS9" s="10"/>
      <c r="HT9" s="10"/>
      <c r="HU9" s="10"/>
    </row>
    <row r="10" spans="1:229" s="12" customFormat="1" ht="18.75" customHeight="1">
      <c r="A10" s="65" t="s">
        <v>11</v>
      </c>
      <c r="B10" s="14" t="s">
        <v>12</v>
      </c>
      <c r="C10" s="68"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Q10" s="13"/>
      <c r="HR10" s="13"/>
      <c r="HS10" s="13"/>
      <c r="HT10" s="13"/>
      <c r="HU10" s="13"/>
    </row>
    <row r="11" spans="1:229" s="12" customFormat="1" ht="67.5" customHeight="1">
      <c r="A11" s="65" t="s">
        <v>0</v>
      </c>
      <c r="B11" s="14" t="s">
        <v>17</v>
      </c>
      <c r="C11" s="68"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Q11" s="13"/>
      <c r="HR11" s="13"/>
      <c r="HS11" s="13"/>
      <c r="HT11" s="13"/>
      <c r="HU11" s="13"/>
    </row>
    <row r="12" spans="1:229" s="12" customFormat="1" ht="15">
      <c r="A12" s="66">
        <v>1</v>
      </c>
      <c r="B12" s="14">
        <v>2</v>
      </c>
      <c r="C12" s="69">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Q12" s="13"/>
      <c r="HR12" s="13"/>
      <c r="HS12" s="13"/>
      <c r="HT12" s="13"/>
      <c r="HU12" s="13"/>
    </row>
    <row r="13" spans="1:229" s="15" customFormat="1" ht="28.5" customHeight="1">
      <c r="A13" s="67">
        <v>1</v>
      </c>
      <c r="B13" s="43" t="s">
        <v>252</v>
      </c>
      <c r="C13" s="70" t="s">
        <v>34</v>
      </c>
      <c r="D13" s="45"/>
      <c r="E13" s="46"/>
      <c r="F13" s="47"/>
      <c r="G13" s="48"/>
      <c r="H13" s="48"/>
      <c r="I13" s="47"/>
      <c r="J13" s="49"/>
      <c r="K13" s="50"/>
      <c r="L13" s="50"/>
      <c r="M13" s="51"/>
      <c r="N13" s="52"/>
      <c r="O13" s="52"/>
      <c r="P13" s="53"/>
      <c r="Q13" s="52"/>
      <c r="R13" s="52"/>
      <c r="S13" s="53"/>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5"/>
      <c r="BB13" s="56"/>
      <c r="BC13" s="57"/>
      <c r="HQ13" s="16">
        <v>1</v>
      </c>
      <c r="HR13" s="16" t="s">
        <v>35</v>
      </c>
      <c r="HS13" s="16" t="s">
        <v>36</v>
      </c>
      <c r="HT13" s="16">
        <v>10</v>
      </c>
      <c r="HU13" s="16" t="s">
        <v>37</v>
      </c>
    </row>
    <row r="14" spans="1:229" s="15" customFormat="1" ht="72.75" customHeight="1">
      <c r="A14" s="67">
        <v>2</v>
      </c>
      <c r="B14" s="75" t="s">
        <v>338</v>
      </c>
      <c r="C14" s="70" t="s">
        <v>248</v>
      </c>
      <c r="D14" s="63">
        <v>15.83</v>
      </c>
      <c r="E14" s="64" t="s">
        <v>339</v>
      </c>
      <c r="F14" s="74">
        <v>1062.2</v>
      </c>
      <c r="G14" s="58"/>
      <c r="H14" s="48"/>
      <c r="I14" s="47" t="s">
        <v>39</v>
      </c>
      <c r="J14" s="49">
        <f>IF(I14="Less(-)",-1,1)</f>
        <v>1</v>
      </c>
      <c r="K14" s="50" t="s">
        <v>64</v>
      </c>
      <c r="L14" s="50" t="s">
        <v>7</v>
      </c>
      <c r="M14" s="59"/>
      <c r="N14" s="58"/>
      <c r="O14" s="58"/>
      <c r="P14" s="60"/>
      <c r="Q14" s="58"/>
      <c r="R14" s="58"/>
      <c r="S14" s="60"/>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61">
        <f>total_amount_ba($B$2,$D$2,D14,F14,J14,K14,M14)</f>
        <v>16814.63</v>
      </c>
      <c r="BB14" s="62">
        <f>BA14+SUM(N14:AZ14)</f>
        <v>16814.63</v>
      </c>
      <c r="BC14" s="57" t="str">
        <f>SpellNumber(L14,BB14)</f>
        <v>INR  Sixteen Thousand Eight Hundred &amp; Fourteen  and Paise Sixty Three Only</v>
      </c>
      <c r="BE14" s="82"/>
      <c r="HQ14" s="16">
        <v>2</v>
      </c>
      <c r="HR14" s="16" t="s">
        <v>35</v>
      </c>
      <c r="HS14" s="16" t="s">
        <v>44</v>
      </c>
      <c r="HT14" s="16">
        <v>10</v>
      </c>
      <c r="HU14" s="16" t="s">
        <v>38</v>
      </c>
    </row>
    <row r="15" spans="1:229" s="15" customFormat="1" ht="60" customHeight="1">
      <c r="A15" s="67">
        <v>3</v>
      </c>
      <c r="B15" s="75" t="s">
        <v>340</v>
      </c>
      <c r="C15" s="70" t="s">
        <v>249</v>
      </c>
      <c r="D15" s="63">
        <v>17.044</v>
      </c>
      <c r="E15" s="64" t="s">
        <v>339</v>
      </c>
      <c r="F15" s="74">
        <v>505.65</v>
      </c>
      <c r="G15" s="58"/>
      <c r="H15" s="48"/>
      <c r="I15" s="47" t="s">
        <v>39</v>
      </c>
      <c r="J15" s="49">
        <f>IF(I15="Less(-)",-1,1)</f>
        <v>1</v>
      </c>
      <c r="K15" s="50" t="s">
        <v>64</v>
      </c>
      <c r="L15" s="50" t="s">
        <v>7</v>
      </c>
      <c r="M15" s="59"/>
      <c r="N15" s="58"/>
      <c r="O15" s="58"/>
      <c r="P15" s="60"/>
      <c r="Q15" s="58"/>
      <c r="R15" s="58"/>
      <c r="S15" s="60"/>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61">
        <f>total_amount_ba($B$2,$D$2,D15,F15,J15,K15,M15)</f>
        <v>8618.3</v>
      </c>
      <c r="BB15" s="62">
        <f>BA15+SUM(N15:AZ15)</f>
        <v>8618.3</v>
      </c>
      <c r="BC15" s="57" t="str">
        <f>SpellNumber(L15,BB15)</f>
        <v>INR  Eight Thousand Six Hundred &amp; Eighteen  and Paise Thirty Only</v>
      </c>
      <c r="HQ15" s="16">
        <v>2</v>
      </c>
      <c r="HR15" s="16" t="s">
        <v>35</v>
      </c>
      <c r="HS15" s="16" t="s">
        <v>44</v>
      </c>
      <c r="HT15" s="16">
        <v>10</v>
      </c>
      <c r="HU15" s="16" t="s">
        <v>38</v>
      </c>
    </row>
    <row r="16" spans="1:229" s="15" customFormat="1" ht="60.75" customHeight="1">
      <c r="A16" s="67">
        <v>4</v>
      </c>
      <c r="B16" s="75" t="s">
        <v>341</v>
      </c>
      <c r="C16" s="70" t="s">
        <v>43</v>
      </c>
      <c r="D16" s="63">
        <v>19.594</v>
      </c>
      <c r="E16" s="64" t="s">
        <v>339</v>
      </c>
      <c r="F16" s="74">
        <v>562.21</v>
      </c>
      <c r="G16" s="58"/>
      <c r="H16" s="48"/>
      <c r="I16" s="47" t="s">
        <v>39</v>
      </c>
      <c r="J16" s="49">
        <f>IF(I16="Less(-)",-1,1)</f>
        <v>1</v>
      </c>
      <c r="K16" s="50" t="s">
        <v>64</v>
      </c>
      <c r="L16" s="50" t="s">
        <v>7</v>
      </c>
      <c r="M16" s="59"/>
      <c r="N16" s="58"/>
      <c r="O16" s="58"/>
      <c r="P16" s="60"/>
      <c r="Q16" s="58"/>
      <c r="R16" s="58"/>
      <c r="S16" s="60"/>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61">
        <f>total_amount_ba($B$2,$D$2,D16,F16,J16,K16,M16)</f>
        <v>11015.94</v>
      </c>
      <c r="BB16" s="62">
        <f>BA16+SUM(N16:AZ16)</f>
        <v>11015.94</v>
      </c>
      <c r="BC16" s="57" t="str">
        <f>SpellNumber(L16,BB16)</f>
        <v>INR  Eleven Thousand  &amp;Fifteen  and Paise Ninety Four Only</v>
      </c>
      <c r="HQ16" s="16">
        <v>2</v>
      </c>
      <c r="HR16" s="16" t="s">
        <v>35</v>
      </c>
      <c r="HS16" s="16" t="s">
        <v>44</v>
      </c>
      <c r="HT16" s="16">
        <v>10</v>
      </c>
      <c r="HU16" s="16" t="s">
        <v>38</v>
      </c>
    </row>
    <row r="17" spans="1:229" s="15" customFormat="1" ht="65.25" customHeight="1">
      <c r="A17" s="67">
        <v>5</v>
      </c>
      <c r="B17" s="75" t="s">
        <v>342</v>
      </c>
      <c r="C17" s="70" t="s">
        <v>45</v>
      </c>
      <c r="D17" s="63">
        <v>15.452</v>
      </c>
      <c r="E17" s="64" t="s">
        <v>339</v>
      </c>
      <c r="F17" s="74">
        <v>618.77</v>
      </c>
      <c r="G17" s="58"/>
      <c r="H17" s="48"/>
      <c r="I17" s="47" t="s">
        <v>39</v>
      </c>
      <c r="J17" s="49">
        <f aca="true" t="shared" si="0" ref="J17:J77">IF(I17="Less(-)",-1,1)</f>
        <v>1</v>
      </c>
      <c r="K17" s="50" t="s">
        <v>64</v>
      </c>
      <c r="L17" s="50" t="s">
        <v>7</v>
      </c>
      <c r="M17" s="59"/>
      <c r="N17" s="58"/>
      <c r="O17" s="58"/>
      <c r="P17" s="60"/>
      <c r="Q17" s="58"/>
      <c r="R17" s="58"/>
      <c r="S17" s="60"/>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61">
        <f aca="true" t="shared" si="1" ref="BA17:BA71">total_amount_ba($B$2,$D$2,D17,F17,J17,K17,M17)</f>
        <v>9561.23</v>
      </c>
      <c r="BB17" s="62">
        <f aca="true" t="shared" si="2" ref="BB17:BB77">BA17+SUM(N17:AZ17)</f>
        <v>9561.23</v>
      </c>
      <c r="BC17" s="57" t="str">
        <f aca="true" t="shared" si="3" ref="BC17:BC77">SpellNumber(L17,BB17)</f>
        <v>INR  Nine Thousand Five Hundred &amp; Sixty One  and Paise Twenty Three Only</v>
      </c>
      <c r="BE17" s="82"/>
      <c r="HQ17" s="16">
        <v>3</v>
      </c>
      <c r="HR17" s="16" t="s">
        <v>46</v>
      </c>
      <c r="HS17" s="16" t="s">
        <v>47</v>
      </c>
      <c r="HT17" s="16">
        <v>10</v>
      </c>
      <c r="HU17" s="16" t="s">
        <v>38</v>
      </c>
    </row>
    <row r="18" spans="1:229" s="15" customFormat="1" ht="75" customHeight="1">
      <c r="A18" s="67">
        <v>6</v>
      </c>
      <c r="B18" s="75" t="s">
        <v>343</v>
      </c>
      <c r="C18" s="70" t="s">
        <v>48</v>
      </c>
      <c r="D18" s="63">
        <v>14.815</v>
      </c>
      <c r="E18" s="64" t="s">
        <v>339</v>
      </c>
      <c r="F18" s="74">
        <v>675.33</v>
      </c>
      <c r="G18" s="58"/>
      <c r="H18" s="48"/>
      <c r="I18" s="47" t="s">
        <v>39</v>
      </c>
      <c r="J18" s="49">
        <f t="shared" si="0"/>
        <v>1</v>
      </c>
      <c r="K18" s="50" t="s">
        <v>64</v>
      </c>
      <c r="L18" s="50" t="s">
        <v>7</v>
      </c>
      <c r="M18" s="59"/>
      <c r="N18" s="58"/>
      <c r="O18" s="58"/>
      <c r="P18" s="60"/>
      <c r="Q18" s="58"/>
      <c r="R18" s="58"/>
      <c r="S18" s="60"/>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61">
        <f t="shared" si="1"/>
        <v>10005.01</v>
      </c>
      <c r="BB18" s="62">
        <f t="shared" si="2"/>
        <v>10005.01</v>
      </c>
      <c r="BC18" s="57" t="str">
        <f t="shared" si="3"/>
        <v>INR  Ten Thousand  &amp;Five  and Paise One Only</v>
      </c>
      <c r="HQ18" s="16">
        <v>1.01</v>
      </c>
      <c r="HR18" s="16" t="s">
        <v>40</v>
      </c>
      <c r="HS18" s="16" t="s">
        <v>36</v>
      </c>
      <c r="HT18" s="16">
        <v>123.223</v>
      </c>
      <c r="HU18" s="16" t="s">
        <v>38</v>
      </c>
    </row>
    <row r="19" spans="1:229" s="15" customFormat="1" ht="58.5" customHeight="1">
      <c r="A19" s="67">
        <v>7</v>
      </c>
      <c r="B19" s="75" t="s">
        <v>344</v>
      </c>
      <c r="C19" s="70" t="s">
        <v>49</v>
      </c>
      <c r="D19" s="63">
        <v>20.231</v>
      </c>
      <c r="E19" s="64" t="s">
        <v>339</v>
      </c>
      <c r="F19" s="74">
        <v>731.89</v>
      </c>
      <c r="G19" s="58"/>
      <c r="H19" s="48"/>
      <c r="I19" s="47" t="s">
        <v>39</v>
      </c>
      <c r="J19" s="49">
        <f t="shared" si="0"/>
        <v>1</v>
      </c>
      <c r="K19" s="50" t="s">
        <v>64</v>
      </c>
      <c r="L19" s="50" t="s">
        <v>7</v>
      </c>
      <c r="M19" s="59"/>
      <c r="N19" s="58"/>
      <c r="O19" s="58"/>
      <c r="P19" s="60"/>
      <c r="Q19" s="58"/>
      <c r="R19" s="58"/>
      <c r="S19" s="60"/>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61">
        <f t="shared" si="1"/>
        <v>14806.87</v>
      </c>
      <c r="BB19" s="62">
        <f t="shared" si="2"/>
        <v>14806.87</v>
      </c>
      <c r="BC19" s="57" t="str">
        <f t="shared" si="3"/>
        <v>INR  Fourteen Thousand Eight Hundred &amp; Six  and Paise Eighty Seven Only</v>
      </c>
      <c r="HQ19" s="16">
        <v>1.02</v>
      </c>
      <c r="HR19" s="16" t="s">
        <v>41</v>
      </c>
      <c r="HS19" s="16" t="s">
        <v>42</v>
      </c>
      <c r="HT19" s="16">
        <v>213</v>
      </c>
      <c r="HU19" s="16" t="s">
        <v>38</v>
      </c>
    </row>
    <row r="20" spans="1:229" s="15" customFormat="1" ht="58.5" customHeight="1">
      <c r="A20" s="67">
        <v>8</v>
      </c>
      <c r="B20" s="75" t="s">
        <v>345</v>
      </c>
      <c r="C20" s="70" t="s">
        <v>50</v>
      </c>
      <c r="D20" s="63">
        <v>14.815</v>
      </c>
      <c r="E20" s="64" t="s">
        <v>339</v>
      </c>
      <c r="F20" s="74">
        <v>788.45</v>
      </c>
      <c r="G20" s="58"/>
      <c r="H20" s="48"/>
      <c r="I20" s="47" t="s">
        <v>39</v>
      </c>
      <c r="J20" s="49">
        <f t="shared" si="0"/>
        <v>1</v>
      </c>
      <c r="K20" s="50" t="s">
        <v>64</v>
      </c>
      <c r="L20" s="50" t="s">
        <v>7</v>
      </c>
      <c r="M20" s="59"/>
      <c r="N20" s="58"/>
      <c r="O20" s="58"/>
      <c r="P20" s="60"/>
      <c r="Q20" s="58"/>
      <c r="R20" s="58"/>
      <c r="S20" s="60"/>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61">
        <f t="shared" si="1"/>
        <v>11680.89</v>
      </c>
      <c r="BB20" s="62">
        <f t="shared" si="2"/>
        <v>11680.89</v>
      </c>
      <c r="BC20" s="57" t="str">
        <f t="shared" si="3"/>
        <v>INR  Eleven Thousand Six Hundred &amp; Eighty  and Paise Eighty Nine Only</v>
      </c>
      <c r="HQ20" s="16">
        <v>2</v>
      </c>
      <c r="HR20" s="16" t="s">
        <v>35</v>
      </c>
      <c r="HS20" s="16" t="s">
        <v>44</v>
      </c>
      <c r="HT20" s="16">
        <v>10</v>
      </c>
      <c r="HU20" s="16" t="s">
        <v>38</v>
      </c>
    </row>
    <row r="21" spans="1:229" s="15" customFormat="1" ht="58.5" customHeight="1">
      <c r="A21" s="67">
        <v>9</v>
      </c>
      <c r="B21" s="75" t="s">
        <v>346</v>
      </c>
      <c r="C21" s="70" t="s">
        <v>51</v>
      </c>
      <c r="D21" s="63">
        <v>15.452</v>
      </c>
      <c r="E21" s="64" t="s">
        <v>339</v>
      </c>
      <c r="F21" s="74">
        <v>845.01</v>
      </c>
      <c r="G21" s="58"/>
      <c r="H21" s="48"/>
      <c r="I21" s="47" t="s">
        <v>39</v>
      </c>
      <c r="J21" s="49">
        <f>IF(I21="Less(-)",-1,1)</f>
        <v>1</v>
      </c>
      <c r="K21" s="50" t="s">
        <v>64</v>
      </c>
      <c r="L21" s="50" t="s">
        <v>7</v>
      </c>
      <c r="M21" s="59"/>
      <c r="N21" s="58"/>
      <c r="O21" s="58"/>
      <c r="P21" s="60"/>
      <c r="Q21" s="58"/>
      <c r="R21" s="58"/>
      <c r="S21" s="60"/>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61">
        <f t="shared" si="1"/>
        <v>13057.09</v>
      </c>
      <c r="BB21" s="62">
        <f>BA21+SUM(N21:AZ21)</f>
        <v>13057.09</v>
      </c>
      <c r="BC21" s="57" t="str">
        <f>SpellNumber(L21,BB21)</f>
        <v>INR  Thirteen Thousand  &amp;Fifty Seven  and Paise Nine Only</v>
      </c>
      <c r="HQ21" s="16">
        <v>2</v>
      </c>
      <c r="HR21" s="16" t="s">
        <v>35</v>
      </c>
      <c r="HS21" s="16" t="s">
        <v>44</v>
      </c>
      <c r="HT21" s="16">
        <v>10</v>
      </c>
      <c r="HU21" s="16" t="s">
        <v>38</v>
      </c>
    </row>
    <row r="22" spans="1:229" s="15" customFormat="1" ht="58.5" customHeight="1">
      <c r="A22" s="67">
        <v>10</v>
      </c>
      <c r="B22" s="75" t="s">
        <v>347</v>
      </c>
      <c r="C22" s="70" t="s">
        <v>52</v>
      </c>
      <c r="D22" s="63">
        <v>14.815</v>
      </c>
      <c r="E22" s="64" t="s">
        <v>339</v>
      </c>
      <c r="F22" s="74">
        <v>901.57</v>
      </c>
      <c r="G22" s="58"/>
      <c r="H22" s="48"/>
      <c r="I22" s="47" t="s">
        <v>39</v>
      </c>
      <c r="J22" s="49">
        <f>IF(I22="Less(-)",-1,1)</f>
        <v>1</v>
      </c>
      <c r="K22" s="50" t="s">
        <v>64</v>
      </c>
      <c r="L22" s="50" t="s">
        <v>7</v>
      </c>
      <c r="M22" s="59"/>
      <c r="N22" s="58"/>
      <c r="O22" s="58"/>
      <c r="P22" s="60"/>
      <c r="Q22" s="58"/>
      <c r="R22" s="58"/>
      <c r="S22" s="60"/>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61">
        <f t="shared" si="1"/>
        <v>13356.76</v>
      </c>
      <c r="BB22" s="62">
        <f>BA22+SUM(N22:AZ22)</f>
        <v>13356.76</v>
      </c>
      <c r="BC22" s="57" t="str">
        <f>SpellNumber(L22,BB22)</f>
        <v>INR  Thirteen Thousand Three Hundred &amp; Fifty Six  and Paise Seventy Six Only</v>
      </c>
      <c r="HQ22" s="16">
        <v>2</v>
      </c>
      <c r="HR22" s="16" t="s">
        <v>35</v>
      </c>
      <c r="HS22" s="16" t="s">
        <v>44</v>
      </c>
      <c r="HT22" s="16">
        <v>10</v>
      </c>
      <c r="HU22" s="16" t="s">
        <v>38</v>
      </c>
    </row>
    <row r="23" spans="1:229" s="15" customFormat="1" ht="57.75" customHeight="1">
      <c r="A23" s="67">
        <v>11</v>
      </c>
      <c r="B23" s="75" t="s">
        <v>348</v>
      </c>
      <c r="C23" s="70" t="s">
        <v>53</v>
      </c>
      <c r="D23" s="63">
        <v>15.452</v>
      </c>
      <c r="E23" s="64" t="s">
        <v>339</v>
      </c>
      <c r="F23" s="74">
        <v>958.13</v>
      </c>
      <c r="G23" s="58"/>
      <c r="H23" s="48"/>
      <c r="I23" s="47" t="s">
        <v>39</v>
      </c>
      <c r="J23" s="49">
        <f>IF(I23="Less(-)",-1,1)</f>
        <v>1</v>
      </c>
      <c r="K23" s="50" t="s">
        <v>64</v>
      </c>
      <c r="L23" s="50" t="s">
        <v>7</v>
      </c>
      <c r="M23" s="59"/>
      <c r="N23" s="58"/>
      <c r="O23" s="58"/>
      <c r="P23" s="60"/>
      <c r="Q23" s="58"/>
      <c r="R23" s="58"/>
      <c r="S23" s="60"/>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61">
        <f t="shared" si="1"/>
        <v>14805.02</v>
      </c>
      <c r="BB23" s="62">
        <f>BA23+SUM(N23:AZ23)</f>
        <v>14805.02</v>
      </c>
      <c r="BC23" s="57" t="str">
        <f>SpellNumber(L23,BB23)</f>
        <v>INR  Fourteen Thousand Eight Hundred &amp; Five  and Paise Two Only</v>
      </c>
      <c r="HQ23" s="16">
        <v>3</v>
      </c>
      <c r="HR23" s="16" t="s">
        <v>46</v>
      </c>
      <c r="HS23" s="16" t="s">
        <v>47</v>
      </c>
      <c r="HT23" s="16">
        <v>10</v>
      </c>
      <c r="HU23" s="16" t="s">
        <v>38</v>
      </c>
    </row>
    <row r="24" spans="1:229" s="15" customFormat="1" ht="60" customHeight="1">
      <c r="A24" s="67">
        <v>12</v>
      </c>
      <c r="B24" s="75" t="s">
        <v>349</v>
      </c>
      <c r="C24" s="70" t="s">
        <v>54</v>
      </c>
      <c r="D24" s="63">
        <v>14.815</v>
      </c>
      <c r="E24" s="64" t="s">
        <v>339</v>
      </c>
      <c r="F24" s="74">
        <v>1014.69</v>
      </c>
      <c r="G24" s="58"/>
      <c r="H24" s="48"/>
      <c r="I24" s="47" t="s">
        <v>39</v>
      </c>
      <c r="J24" s="49">
        <f>IF(I24="Less(-)",-1,1)</f>
        <v>1</v>
      </c>
      <c r="K24" s="50" t="s">
        <v>64</v>
      </c>
      <c r="L24" s="50" t="s">
        <v>7</v>
      </c>
      <c r="M24" s="59"/>
      <c r="N24" s="58"/>
      <c r="O24" s="58"/>
      <c r="P24" s="60"/>
      <c r="Q24" s="58"/>
      <c r="R24" s="58"/>
      <c r="S24" s="60"/>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61">
        <f t="shared" si="1"/>
        <v>15032.63</v>
      </c>
      <c r="BB24" s="62">
        <f>BA24+SUM(N24:AZ24)</f>
        <v>15032.63</v>
      </c>
      <c r="BC24" s="57" t="str">
        <f>SpellNumber(L24,BB24)</f>
        <v>INR  Fifteen Thousand  &amp;Thirty Two  and Paise Sixty Three Only</v>
      </c>
      <c r="HQ24" s="16">
        <v>1.01</v>
      </c>
      <c r="HR24" s="16" t="s">
        <v>40</v>
      </c>
      <c r="HS24" s="16" t="s">
        <v>36</v>
      </c>
      <c r="HT24" s="16">
        <v>123.223</v>
      </c>
      <c r="HU24" s="16" t="s">
        <v>38</v>
      </c>
    </row>
    <row r="25" spans="1:229" s="15" customFormat="1" ht="56.25" customHeight="1">
      <c r="A25" s="67">
        <v>13</v>
      </c>
      <c r="B25" s="75" t="s">
        <v>350</v>
      </c>
      <c r="C25" s="70" t="s">
        <v>55</v>
      </c>
      <c r="D25" s="63">
        <v>15.452</v>
      </c>
      <c r="E25" s="64" t="s">
        <v>339</v>
      </c>
      <c r="F25" s="74">
        <v>1071.25</v>
      </c>
      <c r="G25" s="58"/>
      <c r="H25" s="48"/>
      <c r="I25" s="47" t="s">
        <v>39</v>
      </c>
      <c r="J25" s="49">
        <f>IF(I25="Less(-)",-1,1)</f>
        <v>1</v>
      </c>
      <c r="K25" s="50" t="s">
        <v>64</v>
      </c>
      <c r="L25" s="50" t="s">
        <v>7</v>
      </c>
      <c r="M25" s="59"/>
      <c r="N25" s="58"/>
      <c r="O25" s="58"/>
      <c r="P25" s="60"/>
      <c r="Q25" s="58"/>
      <c r="R25" s="58"/>
      <c r="S25" s="60"/>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61">
        <f>total_amount_ba($B$2,$D$2,D25,F25,J25,K25,M25)</f>
        <v>16552.96</v>
      </c>
      <c r="BB25" s="62">
        <f>BA25+SUM(N25:AZ25)</f>
        <v>16552.96</v>
      </c>
      <c r="BC25" s="57" t="str">
        <f>SpellNumber(L25,BB25)</f>
        <v>INR  Sixteen Thousand Five Hundred &amp; Fifty Two  and Paise Ninety Six Only</v>
      </c>
      <c r="HQ25" s="16">
        <v>1.01</v>
      </c>
      <c r="HR25" s="16" t="s">
        <v>40</v>
      </c>
      <c r="HS25" s="16" t="s">
        <v>36</v>
      </c>
      <c r="HT25" s="16">
        <v>123.223</v>
      </c>
      <c r="HU25" s="16" t="s">
        <v>38</v>
      </c>
    </row>
    <row r="26" spans="1:229" s="15" customFormat="1" ht="58.5" customHeight="1">
      <c r="A26" s="67">
        <v>14</v>
      </c>
      <c r="B26" s="75" t="s">
        <v>351</v>
      </c>
      <c r="C26" s="70" t="s">
        <v>56</v>
      </c>
      <c r="D26" s="63">
        <v>15.452</v>
      </c>
      <c r="E26" s="64" t="s">
        <v>339</v>
      </c>
      <c r="F26" s="74">
        <v>1127.81</v>
      </c>
      <c r="G26" s="58"/>
      <c r="H26" s="48"/>
      <c r="I26" s="47" t="s">
        <v>39</v>
      </c>
      <c r="J26" s="49">
        <f t="shared" si="0"/>
        <v>1</v>
      </c>
      <c r="K26" s="50" t="s">
        <v>64</v>
      </c>
      <c r="L26" s="50" t="s">
        <v>7</v>
      </c>
      <c r="M26" s="59"/>
      <c r="N26" s="58"/>
      <c r="O26" s="58"/>
      <c r="P26" s="60"/>
      <c r="Q26" s="58"/>
      <c r="R26" s="58"/>
      <c r="S26" s="60"/>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61">
        <f t="shared" si="1"/>
        <v>17426.92</v>
      </c>
      <c r="BB26" s="62">
        <f t="shared" si="2"/>
        <v>17426.92</v>
      </c>
      <c r="BC26" s="57" t="str">
        <f t="shared" si="3"/>
        <v>INR  Seventeen Thousand Four Hundred &amp; Twenty Six  and Paise Ninety Two Only</v>
      </c>
      <c r="HQ26" s="16"/>
      <c r="HR26" s="16"/>
      <c r="HS26" s="16"/>
      <c r="HT26" s="16"/>
      <c r="HU26" s="16"/>
    </row>
    <row r="27" spans="1:229" s="15" customFormat="1" ht="56.25" customHeight="1">
      <c r="A27" s="67">
        <v>15</v>
      </c>
      <c r="B27" s="75" t="s">
        <v>352</v>
      </c>
      <c r="C27" s="70" t="s">
        <v>57</v>
      </c>
      <c r="D27" s="63">
        <v>15.452</v>
      </c>
      <c r="E27" s="64" t="s">
        <v>339</v>
      </c>
      <c r="F27" s="74">
        <v>1184.37</v>
      </c>
      <c r="G27" s="58"/>
      <c r="H27" s="48"/>
      <c r="I27" s="47" t="s">
        <v>39</v>
      </c>
      <c r="J27" s="49">
        <f t="shared" si="0"/>
        <v>1</v>
      </c>
      <c r="K27" s="50" t="s">
        <v>64</v>
      </c>
      <c r="L27" s="50" t="s">
        <v>7</v>
      </c>
      <c r="M27" s="59"/>
      <c r="N27" s="58"/>
      <c r="O27" s="58"/>
      <c r="P27" s="60"/>
      <c r="Q27" s="58"/>
      <c r="R27" s="58"/>
      <c r="S27" s="60"/>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61">
        <f t="shared" si="1"/>
        <v>18300.89</v>
      </c>
      <c r="BB27" s="62">
        <f t="shared" si="2"/>
        <v>18300.89</v>
      </c>
      <c r="BC27" s="57" t="str">
        <f t="shared" si="3"/>
        <v>INR  Eighteen Thousand Three Hundred    and Paise Eighty Nine Only</v>
      </c>
      <c r="HQ27" s="16"/>
      <c r="HR27" s="16"/>
      <c r="HS27" s="16"/>
      <c r="HT27" s="16"/>
      <c r="HU27" s="16"/>
    </row>
    <row r="28" spans="1:229" s="15" customFormat="1" ht="62.25" customHeight="1">
      <c r="A28" s="67">
        <v>16</v>
      </c>
      <c r="B28" s="75" t="s">
        <v>353</v>
      </c>
      <c r="C28" s="70" t="s">
        <v>58</v>
      </c>
      <c r="D28" s="63">
        <v>12</v>
      </c>
      <c r="E28" s="64" t="s">
        <v>339</v>
      </c>
      <c r="F28" s="74">
        <v>835.96</v>
      </c>
      <c r="G28" s="58"/>
      <c r="H28" s="48"/>
      <c r="I28" s="47" t="s">
        <v>39</v>
      </c>
      <c r="J28" s="49">
        <f t="shared" si="0"/>
        <v>1</v>
      </c>
      <c r="K28" s="50" t="s">
        <v>64</v>
      </c>
      <c r="L28" s="50" t="s">
        <v>7</v>
      </c>
      <c r="M28" s="59"/>
      <c r="N28" s="58"/>
      <c r="O28" s="58"/>
      <c r="P28" s="60"/>
      <c r="Q28" s="58"/>
      <c r="R28" s="58"/>
      <c r="S28" s="60"/>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61">
        <f t="shared" si="1"/>
        <v>10031.52</v>
      </c>
      <c r="BB28" s="62">
        <f t="shared" si="2"/>
        <v>10031.52</v>
      </c>
      <c r="BC28" s="57" t="str">
        <f t="shared" si="3"/>
        <v>INR  Ten Thousand  &amp;Thirty One  and Paise Fifty Two Only</v>
      </c>
      <c r="HQ28" s="16"/>
      <c r="HR28" s="16"/>
      <c r="HS28" s="16"/>
      <c r="HT28" s="16"/>
      <c r="HU28" s="16"/>
    </row>
    <row r="29" spans="1:229" s="15" customFormat="1" ht="59.25" customHeight="1">
      <c r="A29" s="67">
        <v>17</v>
      </c>
      <c r="B29" s="75" t="s">
        <v>354</v>
      </c>
      <c r="C29" s="70" t="s">
        <v>59</v>
      </c>
      <c r="D29" s="63">
        <v>16.854</v>
      </c>
      <c r="E29" s="64" t="s">
        <v>339</v>
      </c>
      <c r="F29" s="74">
        <v>2212.63</v>
      </c>
      <c r="G29" s="58"/>
      <c r="H29" s="48"/>
      <c r="I29" s="47" t="s">
        <v>39</v>
      </c>
      <c r="J29" s="49">
        <f>IF(I29="Less(-)",-1,1)</f>
        <v>1</v>
      </c>
      <c r="K29" s="50" t="s">
        <v>64</v>
      </c>
      <c r="L29" s="50" t="s">
        <v>7</v>
      </c>
      <c r="M29" s="59"/>
      <c r="N29" s="58"/>
      <c r="O29" s="58"/>
      <c r="P29" s="60"/>
      <c r="Q29" s="58"/>
      <c r="R29" s="58"/>
      <c r="S29" s="60"/>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61">
        <f>total_amount_ba($B$2,$D$2,D29,F29,J29,K29,M29)</f>
        <v>37291.67</v>
      </c>
      <c r="BB29" s="62">
        <f>BA29+SUM(N29:AZ29)</f>
        <v>37291.67</v>
      </c>
      <c r="BC29" s="57" t="str">
        <f>SpellNumber(L29,BB29)</f>
        <v>INR  Thirty Seven Thousand Two Hundred &amp; Ninety One  and Paise Sixty Seven Only</v>
      </c>
      <c r="HQ29" s="16"/>
      <c r="HR29" s="16"/>
      <c r="HS29" s="16"/>
      <c r="HT29" s="16"/>
      <c r="HU29" s="16"/>
    </row>
    <row r="30" spans="1:229" s="15" customFormat="1" ht="59.25" customHeight="1">
      <c r="A30" s="67">
        <v>18</v>
      </c>
      <c r="B30" s="75" t="s">
        <v>355</v>
      </c>
      <c r="C30" s="70" t="s">
        <v>60</v>
      </c>
      <c r="D30" s="63">
        <v>17</v>
      </c>
      <c r="E30" s="64" t="s">
        <v>339</v>
      </c>
      <c r="F30" s="74">
        <v>2269.19</v>
      </c>
      <c r="G30" s="58"/>
      <c r="H30" s="48"/>
      <c r="I30" s="47" t="s">
        <v>39</v>
      </c>
      <c r="J30" s="49">
        <f t="shared" si="0"/>
        <v>1</v>
      </c>
      <c r="K30" s="50" t="s">
        <v>64</v>
      </c>
      <c r="L30" s="50" t="s">
        <v>7</v>
      </c>
      <c r="M30" s="59"/>
      <c r="N30" s="58"/>
      <c r="O30" s="58"/>
      <c r="P30" s="60"/>
      <c r="Q30" s="58"/>
      <c r="R30" s="58"/>
      <c r="S30" s="60"/>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61">
        <f t="shared" si="1"/>
        <v>38576.23</v>
      </c>
      <c r="BB30" s="62">
        <f t="shared" si="2"/>
        <v>38576.23</v>
      </c>
      <c r="BC30" s="57" t="str">
        <f t="shared" si="3"/>
        <v>INR  Thirty Eight Thousand Five Hundred &amp; Seventy Six  and Paise Twenty Three Only</v>
      </c>
      <c r="HQ30" s="16"/>
      <c r="HR30" s="16"/>
      <c r="HS30" s="16"/>
      <c r="HT30" s="16"/>
      <c r="HU30" s="16"/>
    </row>
    <row r="31" spans="1:229" s="15" customFormat="1" ht="59.25" customHeight="1">
      <c r="A31" s="67">
        <v>19</v>
      </c>
      <c r="B31" s="75" t="s">
        <v>356</v>
      </c>
      <c r="C31" s="70" t="s">
        <v>70</v>
      </c>
      <c r="D31" s="63">
        <v>17.176</v>
      </c>
      <c r="E31" s="64" t="s">
        <v>339</v>
      </c>
      <c r="F31" s="74">
        <v>2325.75</v>
      </c>
      <c r="G31" s="58"/>
      <c r="H31" s="48"/>
      <c r="I31" s="47" t="s">
        <v>39</v>
      </c>
      <c r="J31" s="49">
        <f t="shared" si="0"/>
        <v>1</v>
      </c>
      <c r="K31" s="50" t="s">
        <v>64</v>
      </c>
      <c r="L31" s="50" t="s">
        <v>7</v>
      </c>
      <c r="M31" s="59"/>
      <c r="N31" s="58"/>
      <c r="O31" s="58"/>
      <c r="P31" s="60"/>
      <c r="Q31" s="58"/>
      <c r="R31" s="58"/>
      <c r="S31" s="60"/>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61">
        <f t="shared" si="1"/>
        <v>39947.08</v>
      </c>
      <c r="BB31" s="62">
        <f t="shared" si="2"/>
        <v>39947.08</v>
      </c>
      <c r="BC31" s="57" t="str">
        <f t="shared" si="3"/>
        <v>INR  Thirty Nine Thousand Nine Hundred &amp; Forty Seven  and Paise Eight Only</v>
      </c>
      <c r="HQ31" s="16"/>
      <c r="HR31" s="16"/>
      <c r="HS31" s="16"/>
      <c r="HT31" s="16"/>
      <c r="HU31" s="16"/>
    </row>
    <row r="32" spans="1:229" s="15" customFormat="1" ht="59.25" customHeight="1">
      <c r="A32" s="67">
        <v>20</v>
      </c>
      <c r="B32" s="75" t="s">
        <v>357</v>
      </c>
      <c r="C32" s="70" t="s">
        <v>71</v>
      </c>
      <c r="D32" s="63">
        <v>17.411</v>
      </c>
      <c r="E32" s="64" t="s">
        <v>339</v>
      </c>
      <c r="F32" s="74">
        <v>2382.31</v>
      </c>
      <c r="G32" s="58"/>
      <c r="H32" s="48"/>
      <c r="I32" s="47" t="s">
        <v>39</v>
      </c>
      <c r="J32" s="49">
        <f>IF(I32="Less(-)",-1,1)</f>
        <v>1</v>
      </c>
      <c r="K32" s="50" t="s">
        <v>64</v>
      </c>
      <c r="L32" s="50" t="s">
        <v>7</v>
      </c>
      <c r="M32" s="59"/>
      <c r="N32" s="58"/>
      <c r="O32" s="58"/>
      <c r="P32" s="60"/>
      <c r="Q32" s="58"/>
      <c r="R32" s="58"/>
      <c r="S32" s="60"/>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61">
        <f>total_amount_ba($B$2,$D$2,D32,F32,J32,K32,M32)</f>
        <v>41478.4</v>
      </c>
      <c r="BB32" s="62">
        <f>BA32+SUM(N32:AZ32)</f>
        <v>41478.4</v>
      </c>
      <c r="BC32" s="57" t="str">
        <f>SpellNumber(L32,BB32)</f>
        <v>INR  Forty One Thousand Four Hundred &amp; Seventy Eight  and Paise Forty Only</v>
      </c>
      <c r="HQ32" s="16"/>
      <c r="HR32" s="16"/>
      <c r="HS32" s="16"/>
      <c r="HT32" s="16"/>
      <c r="HU32" s="16"/>
    </row>
    <row r="33" spans="1:229" s="15" customFormat="1" ht="59.25" customHeight="1">
      <c r="A33" s="67">
        <v>21</v>
      </c>
      <c r="B33" s="75" t="s">
        <v>358</v>
      </c>
      <c r="C33" s="70" t="s">
        <v>72</v>
      </c>
      <c r="D33" s="63">
        <v>17.616</v>
      </c>
      <c r="E33" s="64" t="s">
        <v>339</v>
      </c>
      <c r="F33" s="74">
        <v>2438.87</v>
      </c>
      <c r="G33" s="58"/>
      <c r="H33" s="48"/>
      <c r="I33" s="47" t="s">
        <v>39</v>
      </c>
      <c r="J33" s="49">
        <f t="shared" si="0"/>
        <v>1</v>
      </c>
      <c r="K33" s="50" t="s">
        <v>64</v>
      </c>
      <c r="L33" s="50" t="s">
        <v>7</v>
      </c>
      <c r="M33" s="59"/>
      <c r="N33" s="58"/>
      <c r="O33" s="58"/>
      <c r="P33" s="60"/>
      <c r="Q33" s="58"/>
      <c r="R33" s="58"/>
      <c r="S33" s="60"/>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61">
        <f t="shared" si="1"/>
        <v>42963.13</v>
      </c>
      <c r="BB33" s="62">
        <f t="shared" si="2"/>
        <v>42963.13</v>
      </c>
      <c r="BC33" s="57" t="str">
        <f t="shared" si="3"/>
        <v>INR  Forty Two Thousand Nine Hundred &amp; Sixty Three  and Paise Thirteen Only</v>
      </c>
      <c r="HQ33" s="16"/>
      <c r="HR33" s="16"/>
      <c r="HS33" s="16"/>
      <c r="HT33" s="16"/>
      <c r="HU33" s="16"/>
    </row>
    <row r="34" spans="1:229" s="15" customFormat="1" ht="59.25" customHeight="1">
      <c r="A34" s="67">
        <v>22</v>
      </c>
      <c r="B34" s="75" t="s">
        <v>359</v>
      </c>
      <c r="C34" s="70" t="s">
        <v>73</v>
      </c>
      <c r="D34" s="63">
        <v>16.59</v>
      </c>
      <c r="E34" s="64" t="s">
        <v>339</v>
      </c>
      <c r="F34" s="74">
        <v>2495.43</v>
      </c>
      <c r="G34" s="58"/>
      <c r="H34" s="48"/>
      <c r="I34" s="47" t="s">
        <v>39</v>
      </c>
      <c r="J34" s="49">
        <f t="shared" si="0"/>
        <v>1</v>
      </c>
      <c r="K34" s="50" t="s">
        <v>64</v>
      </c>
      <c r="L34" s="50" t="s">
        <v>7</v>
      </c>
      <c r="M34" s="59"/>
      <c r="N34" s="58"/>
      <c r="O34" s="58"/>
      <c r="P34" s="60"/>
      <c r="Q34" s="58"/>
      <c r="R34" s="58"/>
      <c r="S34" s="60"/>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61">
        <f t="shared" si="1"/>
        <v>41399.18</v>
      </c>
      <c r="BB34" s="62">
        <f t="shared" si="2"/>
        <v>41399.18</v>
      </c>
      <c r="BC34" s="57" t="str">
        <f t="shared" si="3"/>
        <v>INR  Forty One Thousand Three Hundred &amp; Ninety Nine  and Paise Eighteen Only</v>
      </c>
      <c r="HQ34" s="16"/>
      <c r="HR34" s="16"/>
      <c r="HS34" s="16"/>
      <c r="HT34" s="16"/>
      <c r="HU34" s="16"/>
    </row>
    <row r="35" spans="1:229" s="15" customFormat="1" ht="59.25" customHeight="1">
      <c r="A35" s="67">
        <v>23</v>
      </c>
      <c r="B35" s="75" t="s">
        <v>360</v>
      </c>
      <c r="C35" s="70" t="s">
        <v>74</v>
      </c>
      <c r="D35" s="63">
        <v>16.165</v>
      </c>
      <c r="E35" s="64" t="s">
        <v>339</v>
      </c>
      <c r="F35" s="74">
        <v>2551.99</v>
      </c>
      <c r="G35" s="58"/>
      <c r="H35" s="48"/>
      <c r="I35" s="47" t="s">
        <v>39</v>
      </c>
      <c r="J35" s="49">
        <f t="shared" si="0"/>
        <v>1</v>
      </c>
      <c r="K35" s="50" t="s">
        <v>64</v>
      </c>
      <c r="L35" s="50" t="s">
        <v>7</v>
      </c>
      <c r="M35" s="59"/>
      <c r="N35" s="58"/>
      <c r="O35" s="58"/>
      <c r="P35" s="60"/>
      <c r="Q35" s="58"/>
      <c r="R35" s="58"/>
      <c r="S35" s="60"/>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61">
        <f t="shared" si="1"/>
        <v>41252.92</v>
      </c>
      <c r="BB35" s="62">
        <f t="shared" si="2"/>
        <v>41252.92</v>
      </c>
      <c r="BC35" s="57" t="str">
        <f t="shared" si="3"/>
        <v>INR  Forty One Thousand Two Hundred &amp; Fifty Two  and Paise Ninety Two Only</v>
      </c>
      <c r="HQ35" s="16"/>
      <c r="HR35" s="16"/>
      <c r="HS35" s="16"/>
      <c r="HT35" s="16"/>
      <c r="HU35" s="16"/>
    </row>
    <row r="36" spans="1:229" s="15" customFormat="1" ht="59.25" customHeight="1">
      <c r="A36" s="67">
        <v>24</v>
      </c>
      <c r="B36" s="75" t="s">
        <v>361</v>
      </c>
      <c r="C36" s="70" t="s">
        <v>75</v>
      </c>
      <c r="D36" s="63">
        <v>18.613</v>
      </c>
      <c r="E36" s="64" t="s">
        <v>339</v>
      </c>
      <c r="F36" s="74">
        <v>2608.55</v>
      </c>
      <c r="G36" s="58"/>
      <c r="H36" s="48"/>
      <c r="I36" s="47" t="s">
        <v>39</v>
      </c>
      <c r="J36" s="49">
        <f t="shared" si="0"/>
        <v>1</v>
      </c>
      <c r="K36" s="50" t="s">
        <v>64</v>
      </c>
      <c r="L36" s="50" t="s">
        <v>7</v>
      </c>
      <c r="M36" s="59"/>
      <c r="N36" s="58"/>
      <c r="O36" s="58"/>
      <c r="P36" s="60"/>
      <c r="Q36" s="58"/>
      <c r="R36" s="58"/>
      <c r="S36" s="60"/>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61">
        <f t="shared" si="1"/>
        <v>48552.94</v>
      </c>
      <c r="BB36" s="62">
        <f t="shared" si="2"/>
        <v>48552.94</v>
      </c>
      <c r="BC36" s="57" t="str">
        <f t="shared" si="3"/>
        <v>INR  Forty Eight Thousand Five Hundred &amp; Fifty Two  and Paise Ninety Four Only</v>
      </c>
      <c r="HQ36" s="16"/>
      <c r="HR36" s="16"/>
      <c r="HS36" s="16"/>
      <c r="HT36" s="16"/>
      <c r="HU36" s="16"/>
    </row>
    <row r="37" spans="1:229" s="15" customFormat="1" ht="59.25" customHeight="1">
      <c r="A37" s="67">
        <v>25</v>
      </c>
      <c r="B37" s="75" t="s">
        <v>362</v>
      </c>
      <c r="C37" s="70" t="s">
        <v>76</v>
      </c>
      <c r="D37" s="63">
        <v>18.349</v>
      </c>
      <c r="E37" s="64" t="s">
        <v>339</v>
      </c>
      <c r="F37" s="74">
        <v>2665.11</v>
      </c>
      <c r="G37" s="58"/>
      <c r="H37" s="48"/>
      <c r="I37" s="47" t="s">
        <v>39</v>
      </c>
      <c r="J37" s="49">
        <f>IF(I37="Less(-)",-1,1)</f>
        <v>1</v>
      </c>
      <c r="K37" s="50" t="s">
        <v>64</v>
      </c>
      <c r="L37" s="50" t="s">
        <v>7</v>
      </c>
      <c r="M37" s="59"/>
      <c r="N37" s="58"/>
      <c r="O37" s="58"/>
      <c r="P37" s="60"/>
      <c r="Q37" s="58"/>
      <c r="R37" s="58"/>
      <c r="S37" s="60"/>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61">
        <f>total_amount_ba($B$2,$D$2,D37,F37,J37,K37,M37)</f>
        <v>48902.1</v>
      </c>
      <c r="BB37" s="62">
        <f>BA37+SUM(N37:AZ37)</f>
        <v>48902.1</v>
      </c>
      <c r="BC37" s="57" t="str">
        <f>SpellNumber(L37,BB37)</f>
        <v>INR  Forty Eight Thousand Nine Hundred &amp; Two  and Paise Ten Only</v>
      </c>
      <c r="HQ37" s="16"/>
      <c r="HR37" s="16"/>
      <c r="HS37" s="16"/>
      <c r="HT37" s="16"/>
      <c r="HU37" s="16"/>
    </row>
    <row r="38" spans="1:229" s="15" customFormat="1" ht="59.25" customHeight="1">
      <c r="A38" s="67">
        <v>26</v>
      </c>
      <c r="B38" s="75" t="s">
        <v>363</v>
      </c>
      <c r="C38" s="70" t="s">
        <v>77</v>
      </c>
      <c r="D38" s="63">
        <v>18.056</v>
      </c>
      <c r="E38" s="64" t="s">
        <v>339</v>
      </c>
      <c r="F38" s="74">
        <v>2721.67</v>
      </c>
      <c r="G38" s="58"/>
      <c r="H38" s="48"/>
      <c r="I38" s="47" t="s">
        <v>39</v>
      </c>
      <c r="J38" s="49">
        <f t="shared" si="0"/>
        <v>1</v>
      </c>
      <c r="K38" s="50" t="s">
        <v>64</v>
      </c>
      <c r="L38" s="50" t="s">
        <v>7</v>
      </c>
      <c r="M38" s="59"/>
      <c r="N38" s="58"/>
      <c r="O38" s="58"/>
      <c r="P38" s="60"/>
      <c r="Q38" s="58"/>
      <c r="R38" s="58"/>
      <c r="S38" s="60"/>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61">
        <f t="shared" si="1"/>
        <v>49142.47</v>
      </c>
      <c r="BB38" s="62">
        <f t="shared" si="2"/>
        <v>49142.47</v>
      </c>
      <c r="BC38" s="57" t="str">
        <f t="shared" si="3"/>
        <v>INR  Forty Nine Thousand One Hundred &amp; Forty Two  and Paise Forty Seven Only</v>
      </c>
      <c r="HQ38" s="16"/>
      <c r="HR38" s="16"/>
      <c r="HS38" s="16"/>
      <c r="HT38" s="16"/>
      <c r="HU38" s="16"/>
    </row>
    <row r="39" spans="1:229" s="15" customFormat="1" ht="59.25" customHeight="1">
      <c r="A39" s="67">
        <v>27</v>
      </c>
      <c r="B39" s="75" t="s">
        <v>364</v>
      </c>
      <c r="C39" s="70" t="s">
        <v>78</v>
      </c>
      <c r="D39" s="63">
        <v>7.275</v>
      </c>
      <c r="E39" s="64" t="s">
        <v>339</v>
      </c>
      <c r="F39" s="74">
        <v>2778.23</v>
      </c>
      <c r="G39" s="58"/>
      <c r="H39" s="48"/>
      <c r="I39" s="47" t="s">
        <v>39</v>
      </c>
      <c r="J39" s="49">
        <f t="shared" si="0"/>
        <v>1</v>
      </c>
      <c r="K39" s="50" t="s">
        <v>64</v>
      </c>
      <c r="L39" s="50" t="s">
        <v>7</v>
      </c>
      <c r="M39" s="59"/>
      <c r="N39" s="58"/>
      <c r="O39" s="58"/>
      <c r="P39" s="60"/>
      <c r="Q39" s="58"/>
      <c r="R39" s="58"/>
      <c r="S39" s="60"/>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61">
        <f t="shared" si="1"/>
        <v>20211.62</v>
      </c>
      <c r="BB39" s="62">
        <f t="shared" si="2"/>
        <v>20211.62</v>
      </c>
      <c r="BC39" s="57" t="str">
        <f t="shared" si="3"/>
        <v>INR  Twenty Thousand Two Hundred &amp; Eleven  and Paise Sixty Two Only</v>
      </c>
      <c r="HQ39" s="16"/>
      <c r="HR39" s="16"/>
      <c r="HS39" s="16"/>
      <c r="HT39" s="16"/>
      <c r="HU39" s="16"/>
    </row>
    <row r="40" spans="1:229" s="15" customFormat="1" ht="60" customHeight="1">
      <c r="A40" s="67">
        <v>28</v>
      </c>
      <c r="B40" s="75" t="s">
        <v>365</v>
      </c>
      <c r="C40" s="70" t="s">
        <v>79</v>
      </c>
      <c r="D40" s="63">
        <v>7.275</v>
      </c>
      <c r="E40" s="64" t="s">
        <v>339</v>
      </c>
      <c r="F40" s="74">
        <v>2834.79</v>
      </c>
      <c r="G40" s="58"/>
      <c r="H40" s="48"/>
      <c r="I40" s="47" t="s">
        <v>39</v>
      </c>
      <c r="J40" s="49">
        <f>IF(I40="Less(-)",-1,1)</f>
        <v>1</v>
      </c>
      <c r="K40" s="50" t="s">
        <v>64</v>
      </c>
      <c r="L40" s="50" t="s">
        <v>7</v>
      </c>
      <c r="M40" s="59"/>
      <c r="N40" s="58"/>
      <c r="O40" s="58"/>
      <c r="P40" s="60"/>
      <c r="Q40" s="58"/>
      <c r="R40" s="58"/>
      <c r="S40" s="60"/>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61">
        <f>total_amount_ba($B$2,$D$2,D40,F40,J40,K40,M40)</f>
        <v>20623.1</v>
      </c>
      <c r="BB40" s="62">
        <f>BA40+SUM(N40:AZ40)</f>
        <v>20623.1</v>
      </c>
      <c r="BC40" s="57" t="str">
        <f>SpellNumber(L40,BB40)</f>
        <v>INR  Twenty Thousand Six Hundred &amp; Twenty Three  and Paise Ten Only</v>
      </c>
      <c r="HQ40" s="16"/>
      <c r="HR40" s="16"/>
      <c r="HS40" s="16"/>
      <c r="HT40" s="16"/>
      <c r="HU40" s="16"/>
    </row>
    <row r="41" spans="1:229" s="15" customFormat="1" ht="62.25" customHeight="1">
      <c r="A41" s="67">
        <v>29</v>
      </c>
      <c r="B41" s="75" t="s">
        <v>366</v>
      </c>
      <c r="C41" s="70" t="s">
        <v>80</v>
      </c>
      <c r="D41" s="63">
        <v>7.275</v>
      </c>
      <c r="E41" s="64" t="s">
        <v>339</v>
      </c>
      <c r="F41" s="74">
        <v>2891.35</v>
      </c>
      <c r="G41" s="58"/>
      <c r="H41" s="48"/>
      <c r="I41" s="47" t="s">
        <v>39</v>
      </c>
      <c r="J41" s="49">
        <f>IF(I41="Less(-)",-1,1)</f>
        <v>1</v>
      </c>
      <c r="K41" s="50" t="s">
        <v>64</v>
      </c>
      <c r="L41" s="50" t="s">
        <v>7</v>
      </c>
      <c r="M41" s="59"/>
      <c r="N41" s="58"/>
      <c r="O41" s="58"/>
      <c r="P41" s="60"/>
      <c r="Q41" s="58"/>
      <c r="R41" s="58"/>
      <c r="S41" s="60"/>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61">
        <f t="shared" si="1"/>
        <v>21034.57</v>
      </c>
      <c r="BB41" s="62">
        <f>BA41+SUM(N41:AZ41)</f>
        <v>21034.57</v>
      </c>
      <c r="BC41" s="57" t="str">
        <f>SpellNumber(L41,BB41)</f>
        <v>INR  Twenty One Thousand  &amp;Thirty Four  and Paise Fifty Seven Only</v>
      </c>
      <c r="HQ41" s="16"/>
      <c r="HR41" s="16"/>
      <c r="HS41" s="16"/>
      <c r="HT41" s="16"/>
      <c r="HU41" s="16"/>
    </row>
    <row r="42" spans="1:229" s="15" customFormat="1" ht="60.75" customHeight="1">
      <c r="A42" s="67">
        <v>30</v>
      </c>
      <c r="B42" s="75" t="s">
        <v>367</v>
      </c>
      <c r="C42" s="70" t="s">
        <v>81</v>
      </c>
      <c r="D42" s="63">
        <v>1546.41</v>
      </c>
      <c r="E42" s="64" t="s">
        <v>368</v>
      </c>
      <c r="F42" s="74">
        <v>56.56</v>
      </c>
      <c r="G42" s="58"/>
      <c r="H42" s="48"/>
      <c r="I42" s="47" t="s">
        <v>39</v>
      </c>
      <c r="J42" s="49">
        <f t="shared" si="0"/>
        <v>1</v>
      </c>
      <c r="K42" s="50" t="s">
        <v>64</v>
      </c>
      <c r="L42" s="50" t="s">
        <v>7</v>
      </c>
      <c r="M42" s="59"/>
      <c r="N42" s="58"/>
      <c r="O42" s="58"/>
      <c r="P42" s="60"/>
      <c r="Q42" s="58"/>
      <c r="R42" s="58"/>
      <c r="S42" s="60"/>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61">
        <f t="shared" si="1"/>
        <v>87464.95</v>
      </c>
      <c r="BB42" s="62">
        <f t="shared" si="2"/>
        <v>87464.95</v>
      </c>
      <c r="BC42" s="57" t="str">
        <f t="shared" si="3"/>
        <v>INR  Eighty Seven Thousand Four Hundred &amp; Sixty Four  and Paise Ninety Five Only</v>
      </c>
      <c r="HQ42" s="16"/>
      <c r="HR42" s="16"/>
      <c r="HS42" s="16"/>
      <c r="HT42" s="16"/>
      <c r="HU42" s="16"/>
    </row>
    <row r="43" spans="1:229" s="15" customFormat="1" ht="60.75" customHeight="1">
      <c r="A43" s="67">
        <v>31</v>
      </c>
      <c r="B43" s="75" t="s">
        <v>369</v>
      </c>
      <c r="C43" s="70" t="s">
        <v>82</v>
      </c>
      <c r="D43" s="63">
        <v>1670.449</v>
      </c>
      <c r="E43" s="64" t="s">
        <v>368</v>
      </c>
      <c r="F43" s="74">
        <v>63.35</v>
      </c>
      <c r="G43" s="58"/>
      <c r="H43" s="48"/>
      <c r="I43" s="47" t="s">
        <v>39</v>
      </c>
      <c r="J43" s="49">
        <f>IF(I43="Less(-)",-1,1)</f>
        <v>1</v>
      </c>
      <c r="K43" s="50" t="s">
        <v>64</v>
      </c>
      <c r="L43" s="50" t="s">
        <v>7</v>
      </c>
      <c r="M43" s="59"/>
      <c r="N43" s="58"/>
      <c r="O43" s="58"/>
      <c r="P43" s="60"/>
      <c r="Q43" s="58"/>
      <c r="R43" s="58"/>
      <c r="S43" s="60"/>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61">
        <f>total_amount_ba($B$2,$D$2,D43,F43,J43,K43,M43)</f>
        <v>105822.94</v>
      </c>
      <c r="BB43" s="62">
        <f>BA43+SUM(N43:AZ43)</f>
        <v>105822.94</v>
      </c>
      <c r="BC43" s="57" t="str">
        <f>SpellNumber(L43,BB43)</f>
        <v>INR  One Lakh Five Thousand Eight Hundred &amp; Twenty Two  and Paise Ninety Four Only</v>
      </c>
      <c r="HQ43" s="16"/>
      <c r="HR43" s="16"/>
      <c r="HS43" s="16"/>
      <c r="HT43" s="16"/>
      <c r="HU43" s="16"/>
    </row>
    <row r="44" spans="1:229" s="15" customFormat="1" ht="60.75" customHeight="1">
      <c r="A44" s="67">
        <v>32</v>
      </c>
      <c r="B44" s="75" t="s">
        <v>370</v>
      </c>
      <c r="C44" s="70" t="s">
        <v>83</v>
      </c>
      <c r="D44" s="63">
        <v>1469.669</v>
      </c>
      <c r="E44" s="64" t="s">
        <v>368</v>
      </c>
      <c r="F44" s="74">
        <v>70.13</v>
      </c>
      <c r="G44" s="58"/>
      <c r="H44" s="48"/>
      <c r="I44" s="47" t="s">
        <v>39</v>
      </c>
      <c r="J44" s="49">
        <f t="shared" si="0"/>
        <v>1</v>
      </c>
      <c r="K44" s="50" t="s">
        <v>64</v>
      </c>
      <c r="L44" s="50" t="s">
        <v>7</v>
      </c>
      <c r="M44" s="59"/>
      <c r="N44" s="58"/>
      <c r="O44" s="58"/>
      <c r="P44" s="60"/>
      <c r="Q44" s="58"/>
      <c r="R44" s="58"/>
      <c r="S44" s="60"/>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61">
        <f t="shared" si="1"/>
        <v>103067.89</v>
      </c>
      <c r="BB44" s="62">
        <f t="shared" si="2"/>
        <v>103067.89</v>
      </c>
      <c r="BC44" s="57" t="str">
        <f t="shared" si="3"/>
        <v>INR  One Lakh Three Thousand  &amp;Sixty Seven  and Paise Eighty Nine Only</v>
      </c>
      <c r="HQ44" s="16"/>
      <c r="HR44" s="16"/>
      <c r="HS44" s="16"/>
      <c r="HT44" s="16"/>
      <c r="HU44" s="16"/>
    </row>
    <row r="45" spans="1:229" s="15" customFormat="1" ht="60.75" customHeight="1">
      <c r="A45" s="67">
        <v>33</v>
      </c>
      <c r="B45" s="75" t="s">
        <v>371</v>
      </c>
      <c r="C45" s="70" t="s">
        <v>84</v>
      </c>
      <c r="D45" s="63">
        <v>525.75</v>
      </c>
      <c r="E45" s="64" t="s">
        <v>368</v>
      </c>
      <c r="F45" s="74">
        <v>76.92</v>
      </c>
      <c r="G45" s="58"/>
      <c r="H45" s="48"/>
      <c r="I45" s="47" t="s">
        <v>39</v>
      </c>
      <c r="J45" s="49">
        <f t="shared" si="0"/>
        <v>1</v>
      </c>
      <c r="K45" s="50" t="s">
        <v>64</v>
      </c>
      <c r="L45" s="50" t="s">
        <v>7</v>
      </c>
      <c r="M45" s="59"/>
      <c r="N45" s="58"/>
      <c r="O45" s="58"/>
      <c r="P45" s="60"/>
      <c r="Q45" s="58"/>
      <c r="R45" s="58"/>
      <c r="S45" s="60"/>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61">
        <f t="shared" si="1"/>
        <v>40440.69</v>
      </c>
      <c r="BB45" s="62">
        <f t="shared" si="2"/>
        <v>40440.69</v>
      </c>
      <c r="BC45" s="57" t="str">
        <f t="shared" si="3"/>
        <v>INR  Forty Thousand Four Hundred &amp; Forty  and Paise Sixty Nine Only</v>
      </c>
      <c r="HQ45" s="16"/>
      <c r="HR45" s="16"/>
      <c r="HS45" s="16"/>
      <c r="HT45" s="16"/>
      <c r="HU45" s="16"/>
    </row>
    <row r="46" spans="1:229" s="15" customFormat="1" ht="60.75" customHeight="1">
      <c r="A46" s="67">
        <v>34</v>
      </c>
      <c r="B46" s="75" t="s">
        <v>372</v>
      </c>
      <c r="C46" s="70" t="s">
        <v>85</v>
      </c>
      <c r="D46" s="63">
        <v>525.75</v>
      </c>
      <c r="E46" s="64" t="s">
        <v>368</v>
      </c>
      <c r="F46" s="74">
        <v>83.71</v>
      </c>
      <c r="G46" s="58"/>
      <c r="H46" s="48"/>
      <c r="I46" s="47" t="s">
        <v>39</v>
      </c>
      <c r="J46" s="49">
        <f t="shared" si="0"/>
        <v>1</v>
      </c>
      <c r="K46" s="50" t="s">
        <v>64</v>
      </c>
      <c r="L46" s="50" t="s">
        <v>7</v>
      </c>
      <c r="M46" s="59"/>
      <c r="N46" s="58"/>
      <c r="O46" s="58"/>
      <c r="P46" s="60"/>
      <c r="Q46" s="58"/>
      <c r="R46" s="58"/>
      <c r="S46" s="60"/>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61">
        <f t="shared" si="1"/>
        <v>44010.53</v>
      </c>
      <c r="BB46" s="62">
        <f t="shared" si="2"/>
        <v>44010.53</v>
      </c>
      <c r="BC46" s="57" t="str">
        <f t="shared" si="3"/>
        <v>INR  Forty Four Thousand  &amp;Ten  and Paise Fifty Three Only</v>
      </c>
      <c r="HQ46" s="16"/>
      <c r="HR46" s="16"/>
      <c r="HS46" s="16"/>
      <c r="HT46" s="16"/>
      <c r="HU46" s="16"/>
    </row>
    <row r="47" spans="1:229" s="15" customFormat="1" ht="60.75" customHeight="1">
      <c r="A47" s="67">
        <v>35</v>
      </c>
      <c r="B47" s="75" t="s">
        <v>373</v>
      </c>
      <c r="C47" s="70" t="s">
        <v>86</v>
      </c>
      <c r="D47" s="63">
        <v>525.75</v>
      </c>
      <c r="E47" s="64" t="s">
        <v>368</v>
      </c>
      <c r="F47" s="74">
        <v>90.5</v>
      </c>
      <c r="G47" s="58"/>
      <c r="H47" s="48"/>
      <c r="I47" s="47" t="s">
        <v>39</v>
      </c>
      <c r="J47" s="49">
        <f t="shared" si="0"/>
        <v>1</v>
      </c>
      <c r="K47" s="50" t="s">
        <v>64</v>
      </c>
      <c r="L47" s="50" t="s">
        <v>7</v>
      </c>
      <c r="M47" s="59"/>
      <c r="N47" s="58"/>
      <c r="O47" s="58"/>
      <c r="P47" s="60"/>
      <c r="Q47" s="58"/>
      <c r="R47" s="58"/>
      <c r="S47" s="60"/>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61">
        <f t="shared" si="1"/>
        <v>47580.38</v>
      </c>
      <c r="BB47" s="62">
        <f t="shared" si="2"/>
        <v>47580.38</v>
      </c>
      <c r="BC47" s="57" t="str">
        <f t="shared" si="3"/>
        <v>INR  Forty Seven Thousand Five Hundred &amp; Eighty  and Paise Thirty Eight Only</v>
      </c>
      <c r="HQ47" s="16"/>
      <c r="HR47" s="16"/>
      <c r="HS47" s="16"/>
      <c r="HT47" s="16"/>
      <c r="HU47" s="16"/>
    </row>
    <row r="48" spans="1:229" s="15" customFormat="1" ht="60.75" customHeight="1">
      <c r="A48" s="67">
        <v>36</v>
      </c>
      <c r="B48" s="75" t="s">
        <v>374</v>
      </c>
      <c r="C48" s="70" t="s">
        <v>87</v>
      </c>
      <c r="D48" s="63">
        <v>525.75</v>
      </c>
      <c r="E48" s="64" t="s">
        <v>368</v>
      </c>
      <c r="F48" s="74">
        <v>97.28</v>
      </c>
      <c r="G48" s="58"/>
      <c r="H48" s="48"/>
      <c r="I48" s="47" t="s">
        <v>39</v>
      </c>
      <c r="J48" s="49">
        <f>IF(I48="Less(-)",-1,1)</f>
        <v>1</v>
      </c>
      <c r="K48" s="50" t="s">
        <v>64</v>
      </c>
      <c r="L48" s="50" t="s">
        <v>7</v>
      </c>
      <c r="M48" s="59"/>
      <c r="N48" s="58"/>
      <c r="O48" s="58"/>
      <c r="P48" s="60"/>
      <c r="Q48" s="58"/>
      <c r="R48" s="58"/>
      <c r="S48" s="60"/>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61">
        <f>total_amount_ba($B$2,$D$2,D48,F48,J48,K48,M48)</f>
        <v>51144.96</v>
      </c>
      <c r="BB48" s="62">
        <f>BA48+SUM(N48:AZ48)</f>
        <v>51144.96</v>
      </c>
      <c r="BC48" s="57" t="str">
        <f>SpellNumber(L48,BB48)</f>
        <v>INR  Fifty One Thousand One Hundred &amp; Forty Four  and Paise Ninety Six Only</v>
      </c>
      <c r="HQ48" s="16"/>
      <c r="HR48" s="16"/>
      <c r="HS48" s="16"/>
      <c r="HT48" s="16"/>
      <c r="HU48" s="16"/>
    </row>
    <row r="49" spans="1:229" s="15" customFormat="1" ht="60.75" customHeight="1">
      <c r="A49" s="67">
        <v>37</v>
      </c>
      <c r="B49" s="75" t="s">
        <v>375</v>
      </c>
      <c r="C49" s="70" t="s">
        <v>88</v>
      </c>
      <c r="D49" s="63">
        <v>525.75</v>
      </c>
      <c r="E49" s="64" t="s">
        <v>368</v>
      </c>
      <c r="F49" s="74">
        <v>104.07</v>
      </c>
      <c r="G49" s="58"/>
      <c r="H49" s="48"/>
      <c r="I49" s="47" t="s">
        <v>39</v>
      </c>
      <c r="J49" s="49">
        <f t="shared" si="0"/>
        <v>1</v>
      </c>
      <c r="K49" s="50" t="s">
        <v>64</v>
      </c>
      <c r="L49" s="50" t="s">
        <v>7</v>
      </c>
      <c r="M49" s="59"/>
      <c r="N49" s="58"/>
      <c r="O49" s="58"/>
      <c r="P49" s="60"/>
      <c r="Q49" s="58"/>
      <c r="R49" s="58"/>
      <c r="S49" s="60"/>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61">
        <f t="shared" si="1"/>
        <v>54714.8</v>
      </c>
      <c r="BB49" s="62">
        <f t="shared" si="2"/>
        <v>54714.8</v>
      </c>
      <c r="BC49" s="57" t="str">
        <f t="shared" si="3"/>
        <v>INR  Fifty Four Thousand Seven Hundred &amp; Fourteen  and Paise Eighty Only</v>
      </c>
      <c r="HQ49" s="16"/>
      <c r="HR49" s="16"/>
      <c r="HS49" s="16"/>
      <c r="HT49" s="16"/>
      <c r="HU49" s="16"/>
    </row>
    <row r="50" spans="1:229" s="15" customFormat="1" ht="60.75" customHeight="1">
      <c r="A50" s="67">
        <v>38</v>
      </c>
      <c r="B50" s="75" t="s">
        <v>376</v>
      </c>
      <c r="C50" s="70" t="s">
        <v>89</v>
      </c>
      <c r="D50" s="63">
        <v>525.75</v>
      </c>
      <c r="E50" s="64" t="s">
        <v>368</v>
      </c>
      <c r="F50" s="74">
        <v>110.86</v>
      </c>
      <c r="G50" s="58"/>
      <c r="H50" s="48"/>
      <c r="I50" s="47" t="s">
        <v>39</v>
      </c>
      <c r="J50" s="49">
        <f t="shared" si="0"/>
        <v>1</v>
      </c>
      <c r="K50" s="50" t="s">
        <v>64</v>
      </c>
      <c r="L50" s="50" t="s">
        <v>7</v>
      </c>
      <c r="M50" s="59"/>
      <c r="N50" s="58"/>
      <c r="O50" s="58"/>
      <c r="P50" s="60"/>
      <c r="Q50" s="58"/>
      <c r="R50" s="58"/>
      <c r="S50" s="60"/>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61">
        <f t="shared" si="1"/>
        <v>58284.65</v>
      </c>
      <c r="BB50" s="62">
        <f t="shared" si="2"/>
        <v>58284.65</v>
      </c>
      <c r="BC50" s="57" t="str">
        <f t="shared" si="3"/>
        <v>INR  Fifty Eight Thousand Two Hundred &amp; Eighty Four  and Paise Sixty Five Only</v>
      </c>
      <c r="HQ50" s="16"/>
      <c r="HR50" s="16"/>
      <c r="HS50" s="16"/>
      <c r="HT50" s="16"/>
      <c r="HU50" s="16"/>
    </row>
    <row r="51" spans="1:229" s="15" customFormat="1" ht="60.75" customHeight="1">
      <c r="A51" s="67">
        <v>39</v>
      </c>
      <c r="B51" s="75" t="s">
        <v>377</v>
      </c>
      <c r="C51" s="70" t="s">
        <v>90</v>
      </c>
      <c r="D51" s="63">
        <v>525.75</v>
      </c>
      <c r="E51" s="64" t="s">
        <v>368</v>
      </c>
      <c r="F51" s="74">
        <v>117.64</v>
      </c>
      <c r="G51" s="58"/>
      <c r="H51" s="48"/>
      <c r="I51" s="47" t="s">
        <v>39</v>
      </c>
      <c r="J51" s="49">
        <f t="shared" si="0"/>
        <v>1</v>
      </c>
      <c r="K51" s="50" t="s">
        <v>64</v>
      </c>
      <c r="L51" s="50" t="s">
        <v>7</v>
      </c>
      <c r="M51" s="59"/>
      <c r="N51" s="58"/>
      <c r="O51" s="58"/>
      <c r="P51" s="60"/>
      <c r="Q51" s="58"/>
      <c r="R51" s="58"/>
      <c r="S51" s="60"/>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61">
        <f t="shared" si="1"/>
        <v>61849.23</v>
      </c>
      <c r="BB51" s="62">
        <f t="shared" si="2"/>
        <v>61849.23</v>
      </c>
      <c r="BC51" s="57" t="str">
        <f t="shared" si="3"/>
        <v>INR  Sixty One Thousand Eight Hundred &amp; Forty Nine  and Paise Twenty Three Only</v>
      </c>
      <c r="HQ51" s="16"/>
      <c r="HR51" s="16"/>
      <c r="HS51" s="16"/>
      <c r="HT51" s="16"/>
      <c r="HU51" s="16"/>
    </row>
    <row r="52" spans="1:229" s="15" customFormat="1" ht="60.75" customHeight="1">
      <c r="A52" s="67">
        <v>40</v>
      </c>
      <c r="B52" s="75" t="s">
        <v>378</v>
      </c>
      <c r="C52" s="70" t="s">
        <v>91</v>
      </c>
      <c r="D52" s="63">
        <v>525.75</v>
      </c>
      <c r="E52" s="64" t="s">
        <v>368</v>
      </c>
      <c r="F52" s="74">
        <v>124.43</v>
      </c>
      <c r="G52" s="58"/>
      <c r="H52" s="48"/>
      <c r="I52" s="47" t="s">
        <v>39</v>
      </c>
      <c r="J52" s="49">
        <f t="shared" si="0"/>
        <v>1</v>
      </c>
      <c r="K52" s="50" t="s">
        <v>64</v>
      </c>
      <c r="L52" s="50" t="s">
        <v>7</v>
      </c>
      <c r="M52" s="59"/>
      <c r="N52" s="58"/>
      <c r="O52" s="58"/>
      <c r="P52" s="60"/>
      <c r="Q52" s="58"/>
      <c r="R52" s="58"/>
      <c r="S52" s="60"/>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61">
        <f t="shared" si="1"/>
        <v>65419.07</v>
      </c>
      <c r="BB52" s="62">
        <f t="shared" si="2"/>
        <v>65419.07</v>
      </c>
      <c r="BC52" s="57" t="str">
        <f t="shared" si="3"/>
        <v>INR  Sixty Five Thousand Four Hundred &amp; Nineteen  and Paise Seven Only</v>
      </c>
      <c r="HQ52" s="16"/>
      <c r="HR52" s="16"/>
      <c r="HS52" s="16"/>
      <c r="HT52" s="16"/>
      <c r="HU52" s="16"/>
    </row>
    <row r="53" spans="1:229" s="15" customFormat="1" ht="60.75" customHeight="1">
      <c r="A53" s="67">
        <v>41</v>
      </c>
      <c r="B53" s="75" t="s">
        <v>379</v>
      </c>
      <c r="C53" s="70" t="s">
        <v>92</v>
      </c>
      <c r="D53" s="63">
        <v>525.75</v>
      </c>
      <c r="E53" s="64" t="s">
        <v>368</v>
      </c>
      <c r="F53" s="74">
        <v>131.22</v>
      </c>
      <c r="G53" s="58"/>
      <c r="H53" s="48"/>
      <c r="I53" s="47" t="s">
        <v>39</v>
      </c>
      <c r="J53" s="49">
        <f>IF(I53="Less(-)",-1,1)</f>
        <v>1</v>
      </c>
      <c r="K53" s="50" t="s">
        <v>64</v>
      </c>
      <c r="L53" s="50" t="s">
        <v>7</v>
      </c>
      <c r="M53" s="59"/>
      <c r="N53" s="58"/>
      <c r="O53" s="58"/>
      <c r="P53" s="60"/>
      <c r="Q53" s="58"/>
      <c r="R53" s="58"/>
      <c r="S53" s="60"/>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61">
        <f>total_amount_ba($B$2,$D$2,D53,F53,J53,K53,M53)</f>
        <v>68988.92</v>
      </c>
      <c r="BB53" s="62">
        <f>BA53+SUM(N53:AZ53)</f>
        <v>68988.92</v>
      </c>
      <c r="BC53" s="57" t="str">
        <f>SpellNumber(L53,BB53)</f>
        <v>INR  Sixty Eight Thousand Nine Hundred &amp; Eighty Eight  and Paise Ninety Two Only</v>
      </c>
      <c r="HQ53" s="16"/>
      <c r="HR53" s="16"/>
      <c r="HS53" s="16"/>
      <c r="HT53" s="16"/>
      <c r="HU53" s="16"/>
    </row>
    <row r="54" spans="1:229" s="15" customFormat="1" ht="60.75" customHeight="1">
      <c r="A54" s="67">
        <v>42</v>
      </c>
      <c r="B54" s="75" t="s">
        <v>380</v>
      </c>
      <c r="C54" s="70" t="s">
        <v>93</v>
      </c>
      <c r="D54" s="63">
        <v>525.75</v>
      </c>
      <c r="E54" s="64" t="s">
        <v>368</v>
      </c>
      <c r="F54" s="74">
        <v>138.01</v>
      </c>
      <c r="G54" s="58"/>
      <c r="H54" s="48"/>
      <c r="I54" s="47" t="s">
        <v>39</v>
      </c>
      <c r="J54" s="49">
        <f>IF(I54="Less(-)",-1,1)</f>
        <v>1</v>
      </c>
      <c r="K54" s="50" t="s">
        <v>64</v>
      </c>
      <c r="L54" s="50" t="s">
        <v>7</v>
      </c>
      <c r="M54" s="59"/>
      <c r="N54" s="58"/>
      <c r="O54" s="58"/>
      <c r="P54" s="60"/>
      <c r="Q54" s="58"/>
      <c r="R54" s="58"/>
      <c r="S54" s="60"/>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61">
        <f>total_amount_ba($B$2,$D$2,D54,F54,J54,K54,M54)</f>
        <v>72558.76</v>
      </c>
      <c r="BB54" s="62">
        <f>BA54+SUM(N54:AZ54)</f>
        <v>72558.76</v>
      </c>
      <c r="BC54" s="57" t="str">
        <f>SpellNumber(L54,BB54)</f>
        <v>INR  Seventy Two Thousand Five Hundred &amp; Fifty Eight  and Paise Seventy Six Only</v>
      </c>
      <c r="HQ54" s="16"/>
      <c r="HR54" s="16"/>
      <c r="HS54" s="16"/>
      <c r="HT54" s="16"/>
      <c r="HU54" s="16"/>
    </row>
    <row r="55" spans="1:229" s="15" customFormat="1" ht="48" customHeight="1">
      <c r="A55" s="67">
        <v>43</v>
      </c>
      <c r="B55" s="75" t="s">
        <v>381</v>
      </c>
      <c r="C55" s="70" t="s">
        <v>94</v>
      </c>
      <c r="D55" s="63">
        <v>18010.54</v>
      </c>
      <c r="E55" s="64" t="s">
        <v>368</v>
      </c>
      <c r="F55" s="74">
        <v>21.49</v>
      </c>
      <c r="G55" s="58"/>
      <c r="H55" s="48"/>
      <c r="I55" s="47" t="s">
        <v>39</v>
      </c>
      <c r="J55" s="49">
        <f>IF(I55="Less(-)",-1,1)</f>
        <v>1</v>
      </c>
      <c r="K55" s="50" t="s">
        <v>64</v>
      </c>
      <c r="L55" s="50" t="s">
        <v>7</v>
      </c>
      <c r="M55" s="59"/>
      <c r="N55" s="58"/>
      <c r="O55" s="58"/>
      <c r="P55" s="60"/>
      <c r="Q55" s="58"/>
      <c r="R55" s="58"/>
      <c r="S55" s="60"/>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61">
        <f>total_amount_ba($B$2,$D$2,D55,F55,J55,K55,M55)</f>
        <v>387046.5</v>
      </c>
      <c r="BB55" s="62">
        <f>BA55+SUM(N55:AZ55)</f>
        <v>387046.5</v>
      </c>
      <c r="BC55" s="57" t="str">
        <f>SpellNumber(L55,BB55)</f>
        <v>INR  Three Lakh Eighty Seven Thousand  &amp;Forty Six  and Paise Fifty Only</v>
      </c>
      <c r="HQ55" s="16"/>
      <c r="HR55" s="16"/>
      <c r="HS55" s="16"/>
      <c r="HT55" s="16"/>
      <c r="HU55" s="16"/>
    </row>
    <row r="56" spans="1:229" s="15" customFormat="1" ht="75" customHeight="1">
      <c r="A56" s="67">
        <v>44</v>
      </c>
      <c r="B56" s="75" t="s">
        <v>382</v>
      </c>
      <c r="C56" s="70" t="s">
        <v>95</v>
      </c>
      <c r="D56" s="63">
        <v>1288.512</v>
      </c>
      <c r="E56" s="64" t="s">
        <v>339</v>
      </c>
      <c r="F56" s="74">
        <v>187.78</v>
      </c>
      <c r="G56" s="58"/>
      <c r="H56" s="48"/>
      <c r="I56" s="47" t="s">
        <v>39</v>
      </c>
      <c r="J56" s="49">
        <f>IF(I56="Less(-)",-1,1)</f>
        <v>1</v>
      </c>
      <c r="K56" s="50" t="s">
        <v>64</v>
      </c>
      <c r="L56" s="50" t="s">
        <v>7</v>
      </c>
      <c r="M56" s="59"/>
      <c r="N56" s="58"/>
      <c r="O56" s="58"/>
      <c r="P56" s="60"/>
      <c r="Q56" s="58"/>
      <c r="R56" s="58"/>
      <c r="S56" s="60"/>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61">
        <f>total_amount_ba($B$2,$D$2,D56,F56,J56,K56,M56)</f>
        <v>241956.78</v>
      </c>
      <c r="BB56" s="62">
        <f>BA56+SUM(N56:AZ56)</f>
        <v>241956.78</v>
      </c>
      <c r="BC56" s="57" t="str">
        <f>SpellNumber(L56,BB56)</f>
        <v>INR  Two Lakh Forty One Thousand Nine Hundred &amp; Fifty Six  and Paise Seventy Eight Only</v>
      </c>
      <c r="HQ56" s="16"/>
      <c r="HR56" s="16"/>
      <c r="HS56" s="16"/>
      <c r="HT56" s="16"/>
      <c r="HU56" s="16"/>
    </row>
    <row r="57" spans="1:229" s="15" customFormat="1" ht="60.75" customHeight="1">
      <c r="A57" s="67">
        <v>45</v>
      </c>
      <c r="B57" s="75" t="s">
        <v>383</v>
      </c>
      <c r="C57" s="70" t="s">
        <v>96</v>
      </c>
      <c r="D57" s="63">
        <v>75</v>
      </c>
      <c r="E57" s="64" t="s">
        <v>247</v>
      </c>
      <c r="F57" s="74">
        <v>67.87</v>
      </c>
      <c r="G57" s="58"/>
      <c r="H57" s="48"/>
      <c r="I57" s="47" t="s">
        <v>39</v>
      </c>
      <c r="J57" s="49">
        <f t="shared" si="0"/>
        <v>1</v>
      </c>
      <c r="K57" s="50" t="s">
        <v>64</v>
      </c>
      <c r="L57" s="50" t="s">
        <v>7</v>
      </c>
      <c r="M57" s="59"/>
      <c r="N57" s="58"/>
      <c r="O57" s="58"/>
      <c r="P57" s="60"/>
      <c r="Q57" s="58"/>
      <c r="R57" s="58"/>
      <c r="S57" s="60"/>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61">
        <f t="shared" si="1"/>
        <v>5090.25</v>
      </c>
      <c r="BB57" s="62">
        <f t="shared" si="2"/>
        <v>5090.25</v>
      </c>
      <c r="BC57" s="57" t="str">
        <f t="shared" si="3"/>
        <v>INR  Five Thousand  &amp;Ninety  and Paise Twenty Five Only</v>
      </c>
      <c r="HQ57" s="16"/>
      <c r="HR57" s="16"/>
      <c r="HS57" s="16"/>
      <c r="HT57" s="16"/>
      <c r="HU57" s="16"/>
    </row>
    <row r="58" spans="1:229" s="15" customFormat="1" ht="49.5" customHeight="1">
      <c r="A58" s="67">
        <v>46</v>
      </c>
      <c r="B58" s="75" t="s">
        <v>384</v>
      </c>
      <c r="C58" s="70" t="s">
        <v>97</v>
      </c>
      <c r="D58" s="83">
        <v>5265.62</v>
      </c>
      <c r="E58" s="64" t="s">
        <v>402</v>
      </c>
      <c r="F58" s="74">
        <v>10.18</v>
      </c>
      <c r="G58" s="58"/>
      <c r="H58" s="48"/>
      <c r="I58" s="47" t="s">
        <v>39</v>
      </c>
      <c r="J58" s="49">
        <f t="shared" si="0"/>
        <v>1</v>
      </c>
      <c r="K58" s="50" t="s">
        <v>64</v>
      </c>
      <c r="L58" s="50" t="s">
        <v>7</v>
      </c>
      <c r="M58" s="59"/>
      <c r="N58" s="58"/>
      <c r="O58" s="58"/>
      <c r="P58" s="60"/>
      <c r="Q58" s="58"/>
      <c r="R58" s="58"/>
      <c r="S58" s="60"/>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61">
        <f t="shared" si="1"/>
        <v>53604.01</v>
      </c>
      <c r="BB58" s="62">
        <f t="shared" si="2"/>
        <v>53604.01</v>
      </c>
      <c r="BC58" s="57" t="str">
        <f t="shared" si="3"/>
        <v>INR  Fifty Three Thousand Six Hundred &amp; Four  and Paise One Only</v>
      </c>
      <c r="BE58" s="82"/>
      <c r="HQ58" s="16"/>
      <c r="HR58" s="16"/>
      <c r="HS58" s="16"/>
      <c r="HT58" s="16"/>
      <c r="HU58" s="16"/>
    </row>
    <row r="59" spans="1:229" s="15" customFormat="1" ht="60.75" customHeight="1">
      <c r="A59" s="67">
        <v>47</v>
      </c>
      <c r="B59" s="75" t="s">
        <v>385</v>
      </c>
      <c r="C59" s="70" t="s">
        <v>98</v>
      </c>
      <c r="D59" s="63">
        <v>201.457</v>
      </c>
      <c r="E59" s="64" t="s">
        <v>368</v>
      </c>
      <c r="F59" s="74">
        <v>256.78</v>
      </c>
      <c r="G59" s="58"/>
      <c r="H59" s="48"/>
      <c r="I59" s="47" t="s">
        <v>39</v>
      </c>
      <c r="J59" s="49">
        <f>IF(I59="Less(-)",-1,1)</f>
        <v>1</v>
      </c>
      <c r="K59" s="50" t="s">
        <v>64</v>
      </c>
      <c r="L59" s="50" t="s">
        <v>7</v>
      </c>
      <c r="M59" s="59"/>
      <c r="N59" s="58"/>
      <c r="O59" s="58"/>
      <c r="P59" s="60"/>
      <c r="Q59" s="58"/>
      <c r="R59" s="58"/>
      <c r="S59" s="60"/>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61">
        <f>total_amount_ba($B$2,$D$2,D59,F59,J59,K59,M59)</f>
        <v>51730.13</v>
      </c>
      <c r="BB59" s="62">
        <f>BA59+SUM(N59:AZ59)</f>
        <v>51730.13</v>
      </c>
      <c r="BC59" s="57" t="str">
        <f>SpellNumber(L59,BB59)</f>
        <v>INR  Fifty One Thousand Seven Hundred &amp; Thirty  and Paise Thirteen Only</v>
      </c>
      <c r="HQ59" s="16"/>
      <c r="HR59" s="16"/>
      <c r="HS59" s="16"/>
      <c r="HT59" s="16"/>
      <c r="HU59" s="16"/>
    </row>
    <row r="60" spans="1:229" s="15" customFormat="1" ht="61.5" customHeight="1">
      <c r="A60" s="67">
        <v>48</v>
      </c>
      <c r="B60" s="75" t="s">
        <v>386</v>
      </c>
      <c r="C60" s="70" t="s">
        <v>99</v>
      </c>
      <c r="D60" s="63">
        <v>201.457</v>
      </c>
      <c r="E60" s="64" t="s">
        <v>368</v>
      </c>
      <c r="F60" s="74">
        <v>428.72</v>
      </c>
      <c r="G60" s="58"/>
      <c r="H60" s="48"/>
      <c r="I60" s="47" t="s">
        <v>39</v>
      </c>
      <c r="J60" s="49">
        <f>IF(I60="Less(-)",-1,1)</f>
        <v>1</v>
      </c>
      <c r="K60" s="50" t="s">
        <v>64</v>
      </c>
      <c r="L60" s="50" t="s">
        <v>7</v>
      </c>
      <c r="M60" s="59"/>
      <c r="N60" s="58"/>
      <c r="O60" s="58"/>
      <c r="P60" s="60"/>
      <c r="Q60" s="58"/>
      <c r="R60" s="58"/>
      <c r="S60" s="60"/>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61">
        <f>total_amount_ba($B$2,$D$2,D60,F60,J60,K60,M60)</f>
        <v>86368.65</v>
      </c>
      <c r="BB60" s="62">
        <f>BA60+SUM(N60:AZ60)</f>
        <v>86368.65</v>
      </c>
      <c r="BC60" s="57" t="str">
        <f>SpellNumber(L60,BB60)</f>
        <v>INR  Eighty Six Thousand Three Hundred &amp; Sixty Eight  and Paise Sixty Five Only</v>
      </c>
      <c r="HQ60" s="16"/>
      <c r="HR60" s="16"/>
      <c r="HS60" s="16"/>
      <c r="HT60" s="16"/>
      <c r="HU60" s="16"/>
    </row>
    <row r="61" spans="1:229" s="15" customFormat="1" ht="33.75" customHeight="1">
      <c r="A61" s="67">
        <v>49</v>
      </c>
      <c r="B61" s="75" t="s">
        <v>387</v>
      </c>
      <c r="C61" s="70" t="s">
        <v>100</v>
      </c>
      <c r="D61" s="63">
        <v>200.057</v>
      </c>
      <c r="E61" s="64" t="s">
        <v>368</v>
      </c>
      <c r="F61" s="74">
        <v>19.23</v>
      </c>
      <c r="G61" s="58"/>
      <c r="H61" s="48"/>
      <c r="I61" s="47" t="s">
        <v>39</v>
      </c>
      <c r="J61" s="49">
        <f>IF(I61="Less(-)",-1,1)</f>
        <v>1</v>
      </c>
      <c r="K61" s="50" t="s">
        <v>64</v>
      </c>
      <c r="L61" s="50" t="s">
        <v>7</v>
      </c>
      <c r="M61" s="59"/>
      <c r="N61" s="58"/>
      <c r="O61" s="58"/>
      <c r="P61" s="60"/>
      <c r="Q61" s="58"/>
      <c r="R61" s="58"/>
      <c r="S61" s="60"/>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61">
        <f>total_amount_ba($B$2,$D$2,D61,F61,J61,K61,M61)</f>
        <v>3847.1</v>
      </c>
      <c r="BB61" s="62">
        <f>BA61+SUM(N61:AZ61)</f>
        <v>3847.1</v>
      </c>
      <c r="BC61" s="57" t="str">
        <f>SpellNumber(L61,BB61)</f>
        <v>INR  Three Thousand Eight Hundred &amp; Forty Seven  and Paise Ten Only</v>
      </c>
      <c r="HQ61" s="16"/>
      <c r="HR61" s="16"/>
      <c r="HS61" s="16"/>
      <c r="HT61" s="16"/>
      <c r="HU61" s="16"/>
    </row>
    <row r="62" spans="1:229" s="15" customFormat="1" ht="71.25" customHeight="1">
      <c r="A62" s="67">
        <v>50</v>
      </c>
      <c r="B62" s="75" t="s">
        <v>388</v>
      </c>
      <c r="C62" s="70" t="s">
        <v>101</v>
      </c>
      <c r="D62" s="63">
        <v>300</v>
      </c>
      <c r="E62" s="64" t="s">
        <v>247</v>
      </c>
      <c r="F62" s="74">
        <v>111.99</v>
      </c>
      <c r="G62" s="58"/>
      <c r="H62" s="48"/>
      <c r="I62" s="47" t="s">
        <v>39</v>
      </c>
      <c r="J62" s="49">
        <f>IF(I62="Less(-)",-1,1)</f>
        <v>1</v>
      </c>
      <c r="K62" s="50" t="s">
        <v>64</v>
      </c>
      <c r="L62" s="50" t="s">
        <v>7</v>
      </c>
      <c r="M62" s="59"/>
      <c r="N62" s="58"/>
      <c r="O62" s="58"/>
      <c r="P62" s="60"/>
      <c r="Q62" s="58"/>
      <c r="R62" s="58"/>
      <c r="S62" s="60"/>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61">
        <f>total_amount_ba($B$2,$D$2,D62,F62,J62,K62,M62)</f>
        <v>33597</v>
      </c>
      <c r="BB62" s="62">
        <f>BA62+SUM(N62:AZ62)</f>
        <v>33597</v>
      </c>
      <c r="BC62" s="57" t="str">
        <f>SpellNumber(L62,BB62)</f>
        <v>INR  Thirty Three Thousand Five Hundred &amp; Ninety Seven  Only</v>
      </c>
      <c r="HQ62" s="16"/>
      <c r="HR62" s="16"/>
      <c r="HS62" s="16"/>
      <c r="HT62" s="16"/>
      <c r="HU62" s="16"/>
    </row>
    <row r="63" spans="1:229" s="15" customFormat="1" ht="45" customHeight="1">
      <c r="A63" s="67">
        <v>51</v>
      </c>
      <c r="B63" s="75" t="s">
        <v>389</v>
      </c>
      <c r="C63" s="70" t="s">
        <v>102</v>
      </c>
      <c r="D63" s="63">
        <v>1626</v>
      </c>
      <c r="E63" s="64" t="s">
        <v>247</v>
      </c>
      <c r="F63" s="74">
        <v>18.1</v>
      </c>
      <c r="G63" s="58"/>
      <c r="H63" s="48"/>
      <c r="I63" s="47" t="s">
        <v>39</v>
      </c>
      <c r="J63" s="49">
        <f t="shared" si="0"/>
        <v>1</v>
      </c>
      <c r="K63" s="50" t="s">
        <v>64</v>
      </c>
      <c r="L63" s="50" t="s">
        <v>7</v>
      </c>
      <c r="M63" s="59"/>
      <c r="N63" s="58"/>
      <c r="O63" s="58"/>
      <c r="P63" s="60"/>
      <c r="Q63" s="58"/>
      <c r="R63" s="58"/>
      <c r="S63" s="60"/>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61">
        <f t="shared" si="1"/>
        <v>29430.6</v>
      </c>
      <c r="BB63" s="62">
        <f t="shared" si="2"/>
        <v>29430.6</v>
      </c>
      <c r="BC63" s="57" t="str">
        <f t="shared" si="3"/>
        <v>INR  Twenty Nine Thousand Four Hundred &amp; Thirty  and Paise Sixty Only</v>
      </c>
      <c r="HQ63" s="16"/>
      <c r="HR63" s="16"/>
      <c r="HS63" s="16"/>
      <c r="HT63" s="16"/>
      <c r="HU63" s="16"/>
    </row>
    <row r="64" spans="1:229" s="15" customFormat="1" ht="62.25" customHeight="1">
      <c r="A64" s="67">
        <v>52</v>
      </c>
      <c r="B64" s="75" t="s">
        <v>390</v>
      </c>
      <c r="C64" s="70" t="s">
        <v>103</v>
      </c>
      <c r="D64" s="63">
        <v>5000.05</v>
      </c>
      <c r="E64" s="64" t="s">
        <v>368</v>
      </c>
      <c r="F64" s="74">
        <v>7.92</v>
      </c>
      <c r="G64" s="58"/>
      <c r="H64" s="48"/>
      <c r="I64" s="47" t="s">
        <v>39</v>
      </c>
      <c r="J64" s="49">
        <f t="shared" si="0"/>
        <v>1</v>
      </c>
      <c r="K64" s="50" t="s">
        <v>64</v>
      </c>
      <c r="L64" s="50" t="s">
        <v>7</v>
      </c>
      <c r="M64" s="59"/>
      <c r="N64" s="58"/>
      <c r="O64" s="58"/>
      <c r="P64" s="60"/>
      <c r="Q64" s="58"/>
      <c r="R64" s="58"/>
      <c r="S64" s="60"/>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61">
        <f t="shared" si="1"/>
        <v>39600.4</v>
      </c>
      <c r="BB64" s="62">
        <f t="shared" si="2"/>
        <v>39600.4</v>
      </c>
      <c r="BC64" s="57" t="str">
        <f t="shared" si="3"/>
        <v>INR  Thirty Nine Thousand Six Hundred    and Paise Forty Only</v>
      </c>
      <c r="HQ64" s="16"/>
      <c r="HR64" s="16"/>
      <c r="HS64" s="16"/>
      <c r="HT64" s="16"/>
      <c r="HU64" s="16"/>
    </row>
    <row r="65" spans="1:229" s="15" customFormat="1" ht="51" customHeight="1">
      <c r="A65" s="67">
        <v>53</v>
      </c>
      <c r="B65" s="75" t="s">
        <v>391</v>
      </c>
      <c r="C65" s="70" t="s">
        <v>104</v>
      </c>
      <c r="D65" s="63">
        <v>4075</v>
      </c>
      <c r="E65" s="64" t="s">
        <v>368</v>
      </c>
      <c r="F65" s="74">
        <v>12.44</v>
      </c>
      <c r="G65" s="58"/>
      <c r="H65" s="48"/>
      <c r="I65" s="47" t="s">
        <v>39</v>
      </c>
      <c r="J65" s="49">
        <f>IF(I65="Less(-)",-1,1)</f>
        <v>1</v>
      </c>
      <c r="K65" s="50" t="s">
        <v>64</v>
      </c>
      <c r="L65" s="50" t="s">
        <v>7</v>
      </c>
      <c r="M65" s="59"/>
      <c r="N65" s="58"/>
      <c r="O65" s="58"/>
      <c r="P65" s="60"/>
      <c r="Q65" s="58"/>
      <c r="R65" s="58"/>
      <c r="S65" s="60"/>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61">
        <f>total_amount_ba($B$2,$D$2,D65,F65,J65,K65,M65)</f>
        <v>50693</v>
      </c>
      <c r="BB65" s="62">
        <f>BA65+SUM(N65:AZ65)</f>
        <v>50693</v>
      </c>
      <c r="BC65" s="57" t="str">
        <f>SpellNumber(L65,BB65)</f>
        <v>INR  Fifty Thousand Six Hundred &amp; Ninety Three  Only</v>
      </c>
      <c r="HQ65" s="16"/>
      <c r="HR65" s="16"/>
      <c r="HS65" s="16"/>
      <c r="HT65" s="16"/>
      <c r="HU65" s="16"/>
    </row>
    <row r="66" spans="1:229" s="15" customFormat="1" ht="47.25" customHeight="1">
      <c r="A66" s="67">
        <v>54</v>
      </c>
      <c r="B66" s="75" t="s">
        <v>392</v>
      </c>
      <c r="C66" s="70" t="s">
        <v>105</v>
      </c>
      <c r="D66" s="63">
        <v>22287.5</v>
      </c>
      <c r="E66" s="64" t="s">
        <v>368</v>
      </c>
      <c r="F66" s="74">
        <v>23.76</v>
      </c>
      <c r="G66" s="58"/>
      <c r="H66" s="48"/>
      <c r="I66" s="47" t="s">
        <v>39</v>
      </c>
      <c r="J66" s="49">
        <f>IF(I66="Less(-)",-1,1)</f>
        <v>1</v>
      </c>
      <c r="K66" s="50" t="s">
        <v>64</v>
      </c>
      <c r="L66" s="50" t="s">
        <v>7</v>
      </c>
      <c r="M66" s="59"/>
      <c r="N66" s="58"/>
      <c r="O66" s="58"/>
      <c r="P66" s="60"/>
      <c r="Q66" s="58"/>
      <c r="R66" s="58"/>
      <c r="S66" s="60"/>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61">
        <f>total_amount_ba($B$2,$D$2,D66,F66,J66,K66,M66)</f>
        <v>529551</v>
      </c>
      <c r="BB66" s="62">
        <f>BA66+SUM(N66:AZ66)</f>
        <v>529551</v>
      </c>
      <c r="BC66" s="57" t="str">
        <f>SpellNumber(L66,BB66)</f>
        <v>INR  Five Lakh Twenty Nine Thousand Five Hundred &amp; Fifty One  Only</v>
      </c>
      <c r="HQ66" s="16"/>
      <c r="HR66" s="16"/>
      <c r="HS66" s="16"/>
      <c r="HT66" s="16"/>
      <c r="HU66" s="16"/>
    </row>
    <row r="67" spans="1:229" s="15" customFormat="1" ht="63" customHeight="1">
      <c r="A67" s="67">
        <v>55</v>
      </c>
      <c r="B67" s="75" t="s">
        <v>393</v>
      </c>
      <c r="C67" s="70" t="s">
        <v>106</v>
      </c>
      <c r="D67" s="63">
        <v>5900</v>
      </c>
      <c r="E67" s="64" t="s">
        <v>246</v>
      </c>
      <c r="F67" s="74">
        <v>15.75</v>
      </c>
      <c r="G67" s="58"/>
      <c r="H67" s="48"/>
      <c r="I67" s="47" t="s">
        <v>39</v>
      </c>
      <c r="J67" s="49">
        <f t="shared" si="0"/>
        <v>1</v>
      </c>
      <c r="K67" s="50" t="s">
        <v>64</v>
      </c>
      <c r="L67" s="50" t="s">
        <v>7</v>
      </c>
      <c r="M67" s="59"/>
      <c r="N67" s="58"/>
      <c r="O67" s="58"/>
      <c r="P67" s="60"/>
      <c r="Q67" s="58"/>
      <c r="R67" s="58"/>
      <c r="S67" s="60"/>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61">
        <f t="shared" si="1"/>
        <v>92925</v>
      </c>
      <c r="BB67" s="62">
        <f t="shared" si="2"/>
        <v>92925</v>
      </c>
      <c r="BC67" s="57" t="str">
        <f t="shared" si="3"/>
        <v>INR  Ninety Two Thousand Nine Hundred &amp; Twenty Five  Only</v>
      </c>
      <c r="HQ67" s="16"/>
      <c r="HR67" s="16"/>
      <c r="HS67" s="16"/>
      <c r="HT67" s="16"/>
      <c r="HU67" s="16"/>
    </row>
    <row r="68" spans="1:229" s="15" customFormat="1" ht="157.5" customHeight="1">
      <c r="A68" s="67">
        <v>56</v>
      </c>
      <c r="B68" s="75" t="s">
        <v>394</v>
      </c>
      <c r="C68" s="70" t="s">
        <v>107</v>
      </c>
      <c r="D68" s="63">
        <v>792.96</v>
      </c>
      <c r="E68" s="64" t="s">
        <v>368</v>
      </c>
      <c r="F68" s="74">
        <v>105.2</v>
      </c>
      <c r="G68" s="58"/>
      <c r="H68" s="48"/>
      <c r="I68" s="47" t="s">
        <v>39</v>
      </c>
      <c r="J68" s="49">
        <f t="shared" si="0"/>
        <v>1</v>
      </c>
      <c r="K68" s="50" t="s">
        <v>64</v>
      </c>
      <c r="L68" s="50" t="s">
        <v>7</v>
      </c>
      <c r="M68" s="59"/>
      <c r="N68" s="58"/>
      <c r="O68" s="58"/>
      <c r="P68" s="60"/>
      <c r="Q68" s="58"/>
      <c r="R68" s="58"/>
      <c r="S68" s="60"/>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61">
        <f t="shared" si="1"/>
        <v>83419.39</v>
      </c>
      <c r="BB68" s="62">
        <f t="shared" si="2"/>
        <v>83419.39</v>
      </c>
      <c r="BC68" s="57" t="str">
        <f t="shared" si="3"/>
        <v>INR  Eighty Three Thousand Four Hundred &amp; Nineteen  and Paise Thirty Nine Only</v>
      </c>
      <c r="HQ68" s="16"/>
      <c r="HR68" s="16"/>
      <c r="HS68" s="16"/>
      <c r="HT68" s="16"/>
      <c r="HU68" s="16"/>
    </row>
    <row r="69" spans="1:229" s="15" customFormat="1" ht="48" customHeight="1">
      <c r="A69" s="67">
        <v>57</v>
      </c>
      <c r="B69" s="75" t="s">
        <v>395</v>
      </c>
      <c r="C69" s="70" t="s">
        <v>108</v>
      </c>
      <c r="D69" s="63">
        <v>1051.238</v>
      </c>
      <c r="E69" s="64" t="s">
        <v>246</v>
      </c>
      <c r="F69" s="74">
        <v>105.2</v>
      </c>
      <c r="G69" s="58"/>
      <c r="H69" s="48"/>
      <c r="I69" s="47" t="s">
        <v>39</v>
      </c>
      <c r="J69" s="49">
        <f t="shared" si="0"/>
        <v>1</v>
      </c>
      <c r="K69" s="50" t="s">
        <v>64</v>
      </c>
      <c r="L69" s="50" t="s">
        <v>7</v>
      </c>
      <c r="M69" s="59"/>
      <c r="N69" s="58"/>
      <c r="O69" s="58"/>
      <c r="P69" s="60"/>
      <c r="Q69" s="58"/>
      <c r="R69" s="58"/>
      <c r="S69" s="60"/>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61">
        <f t="shared" si="1"/>
        <v>110590.24</v>
      </c>
      <c r="BB69" s="62">
        <f t="shared" si="2"/>
        <v>110590.24</v>
      </c>
      <c r="BC69" s="57" t="str">
        <f t="shared" si="3"/>
        <v>INR  One Lakh Ten Thousand Five Hundred &amp; Ninety  and Paise Twenty Four Only</v>
      </c>
      <c r="HQ69" s="16"/>
      <c r="HR69" s="16"/>
      <c r="HS69" s="16"/>
      <c r="HT69" s="16"/>
      <c r="HU69" s="16"/>
    </row>
    <row r="70" spans="1:229" s="15" customFormat="1" ht="33" customHeight="1">
      <c r="A70" s="67">
        <v>58</v>
      </c>
      <c r="B70" s="75" t="s">
        <v>396</v>
      </c>
      <c r="C70" s="70" t="s">
        <v>109</v>
      </c>
      <c r="D70" s="63">
        <v>394.214</v>
      </c>
      <c r="E70" s="64" t="s">
        <v>246</v>
      </c>
      <c r="F70" s="74">
        <v>126.69</v>
      </c>
      <c r="G70" s="58"/>
      <c r="H70" s="48"/>
      <c r="I70" s="47" t="s">
        <v>39</v>
      </c>
      <c r="J70" s="49">
        <f t="shared" si="0"/>
        <v>1</v>
      </c>
      <c r="K70" s="50" t="s">
        <v>64</v>
      </c>
      <c r="L70" s="50" t="s">
        <v>7</v>
      </c>
      <c r="M70" s="59"/>
      <c r="N70" s="58"/>
      <c r="O70" s="58"/>
      <c r="P70" s="60"/>
      <c r="Q70" s="58"/>
      <c r="R70" s="58"/>
      <c r="S70" s="60"/>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61">
        <f t="shared" si="1"/>
        <v>49942.97</v>
      </c>
      <c r="BB70" s="62">
        <f t="shared" si="2"/>
        <v>49942.97</v>
      </c>
      <c r="BC70" s="57" t="str">
        <f t="shared" si="3"/>
        <v>INR  Forty Nine Thousand Nine Hundred &amp; Forty Two  and Paise Ninety Seven Only</v>
      </c>
      <c r="HQ70" s="16"/>
      <c r="HR70" s="16"/>
      <c r="HS70" s="16"/>
      <c r="HT70" s="16"/>
      <c r="HU70" s="16"/>
    </row>
    <row r="71" spans="1:229" s="15" customFormat="1" ht="72.75" customHeight="1">
      <c r="A71" s="67">
        <v>59</v>
      </c>
      <c r="B71" s="75" t="s">
        <v>397</v>
      </c>
      <c r="C71" s="70" t="s">
        <v>110</v>
      </c>
      <c r="D71" s="63">
        <v>4248</v>
      </c>
      <c r="E71" s="64" t="s">
        <v>246</v>
      </c>
      <c r="F71" s="74">
        <v>12.61</v>
      </c>
      <c r="G71" s="58"/>
      <c r="H71" s="48"/>
      <c r="I71" s="47" t="s">
        <v>39</v>
      </c>
      <c r="J71" s="49">
        <f t="shared" si="0"/>
        <v>1</v>
      </c>
      <c r="K71" s="50" t="s">
        <v>64</v>
      </c>
      <c r="L71" s="50" t="s">
        <v>7</v>
      </c>
      <c r="M71" s="59"/>
      <c r="N71" s="58"/>
      <c r="O71" s="58"/>
      <c r="P71" s="60"/>
      <c r="Q71" s="58"/>
      <c r="R71" s="58"/>
      <c r="S71" s="60"/>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61">
        <f t="shared" si="1"/>
        <v>53567.28</v>
      </c>
      <c r="BB71" s="62">
        <f t="shared" si="2"/>
        <v>53567.28</v>
      </c>
      <c r="BC71" s="57" t="str">
        <f t="shared" si="3"/>
        <v>INR  Fifty Three Thousand Five Hundred &amp; Sixty Seven  and Paise Twenty Eight Only</v>
      </c>
      <c r="HQ71" s="16"/>
      <c r="HR71" s="16"/>
      <c r="HS71" s="16"/>
      <c r="HT71" s="16"/>
      <c r="HU71" s="16"/>
    </row>
    <row r="72" spans="1:229" s="15" customFormat="1" ht="115.5" customHeight="1">
      <c r="A72" s="67">
        <v>60</v>
      </c>
      <c r="B72" s="75" t="s">
        <v>398</v>
      </c>
      <c r="C72" s="70" t="s">
        <v>111</v>
      </c>
      <c r="D72" s="63">
        <v>410.6</v>
      </c>
      <c r="E72" s="64" t="s">
        <v>368</v>
      </c>
      <c r="F72" s="74">
        <v>884.6</v>
      </c>
      <c r="G72" s="58"/>
      <c r="H72" s="48"/>
      <c r="I72" s="47" t="s">
        <v>39</v>
      </c>
      <c r="J72" s="49">
        <f>IF(I72="Less(-)",-1,1)</f>
        <v>1</v>
      </c>
      <c r="K72" s="50" t="s">
        <v>64</v>
      </c>
      <c r="L72" s="50" t="s">
        <v>7</v>
      </c>
      <c r="M72" s="59"/>
      <c r="N72" s="58"/>
      <c r="O72" s="58"/>
      <c r="P72" s="60"/>
      <c r="Q72" s="58"/>
      <c r="R72" s="58"/>
      <c r="S72" s="60"/>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61">
        <f>total_amount_ba($B$2,$D$2,D72,F72,J72,K72,M72)</f>
        <v>363216.76</v>
      </c>
      <c r="BB72" s="62">
        <f>BA72+SUM(N72:AZ72)</f>
        <v>363216.76</v>
      </c>
      <c r="BC72" s="57" t="str">
        <f>SpellNumber(L72,BB72)</f>
        <v>INR  Three Lakh Sixty Three Thousand Two Hundred &amp; Sixteen  and Paise Seventy Six Only</v>
      </c>
      <c r="HQ72" s="16"/>
      <c r="HR72" s="16"/>
      <c r="HS72" s="16"/>
      <c r="HT72" s="16"/>
      <c r="HU72" s="16"/>
    </row>
    <row r="73" spans="1:229" s="15" customFormat="1" ht="39.75" customHeight="1">
      <c r="A73" s="67">
        <v>61</v>
      </c>
      <c r="B73" s="75" t="s">
        <v>399</v>
      </c>
      <c r="C73" s="70" t="s">
        <v>112</v>
      </c>
      <c r="D73" s="63">
        <v>2653</v>
      </c>
      <c r="E73" s="64" t="s">
        <v>368</v>
      </c>
      <c r="F73" s="74">
        <v>584.83</v>
      </c>
      <c r="G73" s="58"/>
      <c r="H73" s="48"/>
      <c r="I73" s="47" t="s">
        <v>39</v>
      </c>
      <c r="J73" s="49">
        <f t="shared" si="0"/>
        <v>1</v>
      </c>
      <c r="K73" s="50" t="s">
        <v>64</v>
      </c>
      <c r="L73" s="50" t="s">
        <v>7</v>
      </c>
      <c r="M73" s="59"/>
      <c r="N73" s="58"/>
      <c r="O73" s="58"/>
      <c r="P73" s="60"/>
      <c r="Q73" s="58"/>
      <c r="R73" s="58"/>
      <c r="S73" s="60"/>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61">
        <f aca="true" t="shared" si="4" ref="BA73:BA134">total_amount_ba($B$2,$D$2,D73,F73,J73,K73,M73)</f>
        <v>1551553.99</v>
      </c>
      <c r="BB73" s="62">
        <f t="shared" si="2"/>
        <v>1551553.99</v>
      </c>
      <c r="BC73" s="57" t="str">
        <f t="shared" si="3"/>
        <v>INR  Fifteen Lakh Fifty One Thousand Five Hundred &amp; Fifty Three  and Paise Ninety Nine Only</v>
      </c>
      <c r="HQ73" s="16"/>
      <c r="HR73" s="16"/>
      <c r="HS73" s="16"/>
      <c r="HT73" s="16"/>
      <c r="HU73" s="16"/>
    </row>
    <row r="74" spans="1:229" s="15" customFormat="1" ht="61.5" customHeight="1">
      <c r="A74" s="67">
        <v>62</v>
      </c>
      <c r="B74" s="75" t="s">
        <v>400</v>
      </c>
      <c r="C74" s="70" t="s">
        <v>113</v>
      </c>
      <c r="D74" s="63">
        <v>2653</v>
      </c>
      <c r="E74" s="64" t="s">
        <v>368</v>
      </c>
      <c r="F74" s="74">
        <v>1573.5</v>
      </c>
      <c r="G74" s="58"/>
      <c r="H74" s="48"/>
      <c r="I74" s="47" t="s">
        <v>39</v>
      </c>
      <c r="J74" s="49">
        <f t="shared" si="0"/>
        <v>1</v>
      </c>
      <c r="K74" s="50" t="s">
        <v>64</v>
      </c>
      <c r="L74" s="50" t="s">
        <v>7</v>
      </c>
      <c r="M74" s="59"/>
      <c r="N74" s="58"/>
      <c r="O74" s="58"/>
      <c r="P74" s="60"/>
      <c r="Q74" s="58"/>
      <c r="R74" s="58"/>
      <c r="S74" s="60"/>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61">
        <f t="shared" si="4"/>
        <v>4174495.5</v>
      </c>
      <c r="BB74" s="62">
        <f t="shared" si="2"/>
        <v>4174495.5</v>
      </c>
      <c r="BC74" s="57" t="str">
        <f t="shared" si="3"/>
        <v>INR  Forty One Lakh Seventy Four Thousand Four Hundred &amp; Ninety Five  and Paise Fifty Only</v>
      </c>
      <c r="HQ74" s="16"/>
      <c r="HR74" s="16"/>
      <c r="HS74" s="16"/>
      <c r="HT74" s="16"/>
      <c r="HU74" s="16"/>
    </row>
    <row r="75" spans="1:229" s="15" customFormat="1" ht="59.25" customHeight="1">
      <c r="A75" s="67">
        <v>63</v>
      </c>
      <c r="B75" s="75" t="s">
        <v>401</v>
      </c>
      <c r="C75" s="70" t="s">
        <v>114</v>
      </c>
      <c r="D75" s="63">
        <v>2653</v>
      </c>
      <c r="E75" s="64" t="s">
        <v>368</v>
      </c>
      <c r="F75" s="74">
        <v>285.74</v>
      </c>
      <c r="G75" s="58"/>
      <c r="H75" s="48"/>
      <c r="I75" s="47" t="s">
        <v>39</v>
      </c>
      <c r="J75" s="49">
        <f t="shared" si="0"/>
        <v>1</v>
      </c>
      <c r="K75" s="50" t="s">
        <v>64</v>
      </c>
      <c r="L75" s="50" t="s">
        <v>7</v>
      </c>
      <c r="M75" s="59"/>
      <c r="N75" s="58"/>
      <c r="O75" s="58"/>
      <c r="P75" s="60"/>
      <c r="Q75" s="58"/>
      <c r="R75" s="58"/>
      <c r="S75" s="60"/>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61">
        <f t="shared" si="4"/>
        <v>758068.22</v>
      </c>
      <c r="BB75" s="62">
        <f t="shared" si="2"/>
        <v>758068.22</v>
      </c>
      <c r="BC75" s="57" t="str">
        <f t="shared" si="3"/>
        <v>INR  Seven Lakh Fifty Eight Thousand  &amp;Sixty Eight  and Paise Twenty Two Only</v>
      </c>
      <c r="HQ75" s="16"/>
      <c r="HR75" s="16"/>
      <c r="HS75" s="16"/>
      <c r="HT75" s="16"/>
      <c r="HU75" s="16"/>
    </row>
    <row r="76" spans="1:229" s="15" customFormat="1" ht="48.75" customHeight="1">
      <c r="A76" s="67">
        <v>64</v>
      </c>
      <c r="B76" s="75" t="s">
        <v>403</v>
      </c>
      <c r="C76" s="70" t="s">
        <v>115</v>
      </c>
      <c r="D76" s="63">
        <v>63.498</v>
      </c>
      <c r="E76" s="64" t="s">
        <v>368</v>
      </c>
      <c r="F76" s="74">
        <v>832.56</v>
      </c>
      <c r="G76" s="58"/>
      <c r="H76" s="48"/>
      <c r="I76" s="47" t="s">
        <v>39</v>
      </c>
      <c r="J76" s="49">
        <f>IF(I76="Less(-)",-1,1)</f>
        <v>1</v>
      </c>
      <c r="K76" s="50" t="s">
        <v>64</v>
      </c>
      <c r="L76" s="50" t="s">
        <v>7</v>
      </c>
      <c r="M76" s="59"/>
      <c r="N76" s="58"/>
      <c r="O76" s="58"/>
      <c r="P76" s="60"/>
      <c r="Q76" s="58"/>
      <c r="R76" s="58"/>
      <c r="S76" s="60"/>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61">
        <f>total_amount_ba($B$2,$D$2,D76,F76,J76,K76,M76)</f>
        <v>52865.89</v>
      </c>
      <c r="BB76" s="62">
        <f>BA76+SUM(N76:AZ76)</f>
        <v>52865.89</v>
      </c>
      <c r="BC76" s="57" t="str">
        <f>SpellNumber(L76,BB76)</f>
        <v>INR  Fifty Two Thousand Eight Hundred &amp; Sixty Five  and Paise Eighty Nine Only</v>
      </c>
      <c r="HQ76" s="16"/>
      <c r="HR76" s="16"/>
      <c r="HS76" s="16"/>
      <c r="HT76" s="16"/>
      <c r="HU76" s="16"/>
    </row>
    <row r="77" spans="1:229" s="15" customFormat="1" ht="48.75" customHeight="1">
      <c r="A77" s="67">
        <v>65</v>
      </c>
      <c r="B77" s="75" t="s">
        <v>403</v>
      </c>
      <c r="C77" s="70" t="s">
        <v>116</v>
      </c>
      <c r="D77" s="63">
        <v>47.908</v>
      </c>
      <c r="E77" s="64" t="s">
        <v>368</v>
      </c>
      <c r="F77" s="74">
        <v>846.14</v>
      </c>
      <c r="G77" s="58"/>
      <c r="H77" s="48"/>
      <c r="I77" s="47" t="s">
        <v>39</v>
      </c>
      <c r="J77" s="49">
        <f t="shared" si="0"/>
        <v>1</v>
      </c>
      <c r="K77" s="50" t="s">
        <v>64</v>
      </c>
      <c r="L77" s="50" t="s">
        <v>7</v>
      </c>
      <c r="M77" s="59"/>
      <c r="N77" s="58"/>
      <c r="O77" s="58"/>
      <c r="P77" s="60"/>
      <c r="Q77" s="58"/>
      <c r="R77" s="58"/>
      <c r="S77" s="60"/>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61">
        <f t="shared" si="4"/>
        <v>40536.88</v>
      </c>
      <c r="BB77" s="62">
        <f t="shared" si="2"/>
        <v>40536.88</v>
      </c>
      <c r="BC77" s="57" t="str">
        <f t="shared" si="3"/>
        <v>INR  Forty Thousand Five Hundred &amp; Thirty Six  and Paise Eighty Eight Only</v>
      </c>
      <c r="HQ77" s="16"/>
      <c r="HR77" s="16"/>
      <c r="HS77" s="16"/>
      <c r="HT77" s="16"/>
      <c r="HU77" s="16"/>
    </row>
    <row r="78" spans="1:229" s="15" customFormat="1" ht="48.75" customHeight="1">
      <c r="A78" s="67">
        <v>66</v>
      </c>
      <c r="B78" s="75" t="s">
        <v>403</v>
      </c>
      <c r="C78" s="70" t="s">
        <v>117</v>
      </c>
      <c r="D78" s="63">
        <v>47.908</v>
      </c>
      <c r="E78" s="64" t="s">
        <v>368</v>
      </c>
      <c r="F78" s="74">
        <v>859.71</v>
      </c>
      <c r="G78" s="58"/>
      <c r="H78" s="48"/>
      <c r="I78" s="47" t="s">
        <v>39</v>
      </c>
      <c r="J78" s="49">
        <f aca="true" t="shared" si="5" ref="J78:J142">IF(I78="Less(-)",-1,1)</f>
        <v>1</v>
      </c>
      <c r="K78" s="50" t="s">
        <v>64</v>
      </c>
      <c r="L78" s="50" t="s">
        <v>7</v>
      </c>
      <c r="M78" s="59"/>
      <c r="N78" s="58"/>
      <c r="O78" s="58"/>
      <c r="P78" s="60"/>
      <c r="Q78" s="58"/>
      <c r="R78" s="58"/>
      <c r="S78" s="60"/>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61">
        <f t="shared" si="4"/>
        <v>41186.99</v>
      </c>
      <c r="BB78" s="62">
        <f aca="true" t="shared" si="6" ref="BB78:BB142">BA78+SUM(N78:AZ78)</f>
        <v>41186.99</v>
      </c>
      <c r="BC78" s="57" t="str">
        <f aca="true" t="shared" si="7" ref="BC78:BC142">SpellNumber(L78,BB78)</f>
        <v>INR  Forty One Thousand One Hundred &amp; Eighty Six  and Paise Ninety Nine Only</v>
      </c>
      <c r="HQ78" s="16"/>
      <c r="HR78" s="16"/>
      <c r="HS78" s="16"/>
      <c r="HT78" s="16"/>
      <c r="HU78" s="16"/>
    </row>
    <row r="79" spans="1:229" s="15" customFormat="1" ht="48.75" customHeight="1">
      <c r="A79" s="67">
        <v>67</v>
      </c>
      <c r="B79" s="75" t="s">
        <v>403</v>
      </c>
      <c r="C79" s="70" t="s">
        <v>118</v>
      </c>
      <c r="D79" s="63">
        <v>78.706</v>
      </c>
      <c r="E79" s="64" t="s">
        <v>368</v>
      </c>
      <c r="F79" s="74">
        <v>873.29</v>
      </c>
      <c r="G79" s="58"/>
      <c r="H79" s="48"/>
      <c r="I79" s="47" t="s">
        <v>39</v>
      </c>
      <c r="J79" s="49">
        <f>IF(I79="Less(-)",-1,1)</f>
        <v>1</v>
      </c>
      <c r="K79" s="50" t="s">
        <v>64</v>
      </c>
      <c r="L79" s="50" t="s">
        <v>7</v>
      </c>
      <c r="M79" s="59"/>
      <c r="N79" s="58"/>
      <c r="O79" s="58"/>
      <c r="P79" s="60"/>
      <c r="Q79" s="58"/>
      <c r="R79" s="58"/>
      <c r="S79" s="60"/>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61">
        <f>total_amount_ba($B$2,$D$2,D79,F79,J79,K79,M79)</f>
        <v>68733.16</v>
      </c>
      <c r="BB79" s="62">
        <f>BA79+SUM(N79:AZ79)</f>
        <v>68733.16</v>
      </c>
      <c r="BC79" s="57" t="str">
        <f>SpellNumber(L79,BB79)</f>
        <v>INR  Sixty Eight Thousand Seven Hundred &amp; Thirty Three  and Paise Sixteen Only</v>
      </c>
      <c r="HQ79" s="16"/>
      <c r="HR79" s="16"/>
      <c r="HS79" s="16"/>
      <c r="HT79" s="16"/>
      <c r="HU79" s="16"/>
    </row>
    <row r="80" spans="1:229" s="15" customFormat="1" ht="48.75" customHeight="1">
      <c r="A80" s="67">
        <v>68</v>
      </c>
      <c r="B80" s="75" t="s">
        <v>403</v>
      </c>
      <c r="C80" s="70" t="s">
        <v>119</v>
      </c>
      <c r="D80" s="63">
        <v>74.429</v>
      </c>
      <c r="E80" s="64" t="s">
        <v>368</v>
      </c>
      <c r="F80" s="74">
        <v>886.86</v>
      </c>
      <c r="G80" s="58"/>
      <c r="H80" s="48"/>
      <c r="I80" s="47" t="s">
        <v>39</v>
      </c>
      <c r="J80" s="49">
        <f t="shared" si="5"/>
        <v>1</v>
      </c>
      <c r="K80" s="50" t="s">
        <v>64</v>
      </c>
      <c r="L80" s="50" t="s">
        <v>7</v>
      </c>
      <c r="M80" s="59"/>
      <c r="N80" s="58"/>
      <c r="O80" s="58"/>
      <c r="P80" s="60"/>
      <c r="Q80" s="58"/>
      <c r="R80" s="58"/>
      <c r="S80" s="60"/>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61">
        <f t="shared" si="4"/>
        <v>66008.1</v>
      </c>
      <c r="BB80" s="62">
        <f t="shared" si="6"/>
        <v>66008.1</v>
      </c>
      <c r="BC80" s="57" t="str">
        <f t="shared" si="7"/>
        <v>INR  Sixty Six Thousand  &amp;Eight  and Paise Ten Only</v>
      </c>
      <c r="HQ80" s="16"/>
      <c r="HR80" s="16"/>
      <c r="HS80" s="16"/>
      <c r="HT80" s="16"/>
      <c r="HU80" s="16"/>
    </row>
    <row r="81" spans="1:229" s="15" customFormat="1" ht="48.75" customHeight="1">
      <c r="A81" s="67">
        <v>69</v>
      </c>
      <c r="B81" s="75" t="s">
        <v>403</v>
      </c>
      <c r="C81" s="70" t="s">
        <v>120</v>
      </c>
      <c r="D81" s="63">
        <v>35.076</v>
      </c>
      <c r="E81" s="64" t="s">
        <v>368</v>
      </c>
      <c r="F81" s="74">
        <v>901.57</v>
      </c>
      <c r="G81" s="58"/>
      <c r="H81" s="48"/>
      <c r="I81" s="47" t="s">
        <v>39</v>
      </c>
      <c r="J81" s="49">
        <f t="shared" si="5"/>
        <v>1</v>
      </c>
      <c r="K81" s="50" t="s">
        <v>64</v>
      </c>
      <c r="L81" s="50" t="s">
        <v>7</v>
      </c>
      <c r="M81" s="59"/>
      <c r="N81" s="58"/>
      <c r="O81" s="58"/>
      <c r="P81" s="60"/>
      <c r="Q81" s="58"/>
      <c r="R81" s="58"/>
      <c r="S81" s="60"/>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61">
        <f t="shared" si="4"/>
        <v>31623.47</v>
      </c>
      <c r="BB81" s="62">
        <f t="shared" si="6"/>
        <v>31623.47</v>
      </c>
      <c r="BC81" s="57" t="str">
        <f t="shared" si="7"/>
        <v>INR  Thirty One Thousand Six Hundred &amp; Twenty Three  and Paise Forty Seven Only</v>
      </c>
      <c r="HQ81" s="16"/>
      <c r="HR81" s="16"/>
      <c r="HS81" s="16"/>
      <c r="HT81" s="16"/>
      <c r="HU81" s="16"/>
    </row>
    <row r="82" spans="1:229" s="15" customFormat="1" ht="48.75" customHeight="1">
      <c r="A82" s="67">
        <v>70</v>
      </c>
      <c r="B82" s="75" t="s">
        <v>403</v>
      </c>
      <c r="C82" s="70" t="s">
        <v>121</v>
      </c>
      <c r="D82" s="63">
        <v>33.365</v>
      </c>
      <c r="E82" s="64" t="s">
        <v>368</v>
      </c>
      <c r="F82" s="74">
        <v>916.27</v>
      </c>
      <c r="G82" s="58"/>
      <c r="H82" s="48"/>
      <c r="I82" s="47" t="s">
        <v>39</v>
      </c>
      <c r="J82" s="49">
        <f>IF(I82="Less(-)",-1,1)</f>
        <v>1</v>
      </c>
      <c r="K82" s="50" t="s">
        <v>64</v>
      </c>
      <c r="L82" s="50" t="s">
        <v>7</v>
      </c>
      <c r="M82" s="59"/>
      <c r="N82" s="58"/>
      <c r="O82" s="58"/>
      <c r="P82" s="60"/>
      <c r="Q82" s="58"/>
      <c r="R82" s="58"/>
      <c r="S82" s="60"/>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61">
        <f>total_amount_ba($B$2,$D$2,D82,F82,J82,K82,M82)</f>
        <v>30571.35</v>
      </c>
      <c r="BB82" s="62">
        <f>BA82+SUM(N82:AZ82)</f>
        <v>30571.35</v>
      </c>
      <c r="BC82" s="57" t="str">
        <f>SpellNumber(L82,BB82)</f>
        <v>INR  Thirty Thousand Five Hundred &amp; Seventy One  and Paise Thirty Five Only</v>
      </c>
      <c r="HQ82" s="16"/>
      <c r="HR82" s="16"/>
      <c r="HS82" s="16"/>
      <c r="HT82" s="16"/>
      <c r="HU82" s="16"/>
    </row>
    <row r="83" spans="1:229" s="15" customFormat="1" ht="48.75" customHeight="1">
      <c r="A83" s="67">
        <v>71</v>
      </c>
      <c r="B83" s="75" t="s">
        <v>403</v>
      </c>
      <c r="C83" s="70" t="s">
        <v>122</v>
      </c>
      <c r="D83" s="63">
        <v>35.076</v>
      </c>
      <c r="E83" s="64" t="s">
        <v>368</v>
      </c>
      <c r="F83" s="74">
        <v>930.98</v>
      </c>
      <c r="G83" s="58"/>
      <c r="H83" s="48"/>
      <c r="I83" s="47" t="s">
        <v>39</v>
      </c>
      <c r="J83" s="49">
        <f t="shared" si="5"/>
        <v>1</v>
      </c>
      <c r="K83" s="50" t="s">
        <v>64</v>
      </c>
      <c r="L83" s="50" t="s">
        <v>7</v>
      </c>
      <c r="M83" s="59"/>
      <c r="N83" s="58"/>
      <c r="O83" s="58"/>
      <c r="P83" s="60"/>
      <c r="Q83" s="58"/>
      <c r="R83" s="58"/>
      <c r="S83" s="60"/>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61">
        <f t="shared" si="4"/>
        <v>32655.05</v>
      </c>
      <c r="BB83" s="62">
        <f t="shared" si="6"/>
        <v>32655.05</v>
      </c>
      <c r="BC83" s="57" t="str">
        <f t="shared" si="7"/>
        <v>INR  Thirty Two Thousand Six Hundred &amp; Fifty Five  and Paise Five Only</v>
      </c>
      <c r="HQ83" s="16"/>
      <c r="HR83" s="16"/>
      <c r="HS83" s="16"/>
      <c r="HT83" s="16"/>
      <c r="HU83" s="16"/>
    </row>
    <row r="84" spans="1:229" s="15" customFormat="1" ht="48.75" customHeight="1">
      <c r="A84" s="67">
        <v>72</v>
      </c>
      <c r="B84" s="75" t="s">
        <v>403</v>
      </c>
      <c r="C84" s="70" t="s">
        <v>123</v>
      </c>
      <c r="D84" s="63">
        <v>25.665</v>
      </c>
      <c r="E84" s="64" t="s">
        <v>368</v>
      </c>
      <c r="F84" s="74">
        <v>945.68</v>
      </c>
      <c r="G84" s="58"/>
      <c r="H84" s="48"/>
      <c r="I84" s="47" t="s">
        <v>39</v>
      </c>
      <c r="J84" s="49">
        <f t="shared" si="5"/>
        <v>1</v>
      </c>
      <c r="K84" s="50" t="s">
        <v>64</v>
      </c>
      <c r="L84" s="50" t="s">
        <v>7</v>
      </c>
      <c r="M84" s="59"/>
      <c r="N84" s="58"/>
      <c r="O84" s="58"/>
      <c r="P84" s="60"/>
      <c r="Q84" s="58"/>
      <c r="R84" s="58"/>
      <c r="S84" s="60"/>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61">
        <f t="shared" si="4"/>
        <v>24270.88</v>
      </c>
      <c r="BB84" s="62">
        <f t="shared" si="6"/>
        <v>24270.88</v>
      </c>
      <c r="BC84" s="57" t="str">
        <f t="shared" si="7"/>
        <v>INR  Twenty Four Thousand Two Hundred &amp; Seventy  and Paise Eighty Eight Only</v>
      </c>
      <c r="HQ84" s="16"/>
      <c r="HR84" s="16"/>
      <c r="HS84" s="16"/>
      <c r="HT84" s="16"/>
      <c r="HU84" s="16"/>
    </row>
    <row r="85" spans="1:229" s="15" customFormat="1" ht="48.75" customHeight="1">
      <c r="A85" s="67">
        <v>73</v>
      </c>
      <c r="B85" s="75" t="s">
        <v>403</v>
      </c>
      <c r="C85" s="70" t="s">
        <v>124</v>
      </c>
      <c r="D85" s="63">
        <v>25.665</v>
      </c>
      <c r="E85" s="64" t="s">
        <v>368</v>
      </c>
      <c r="F85" s="74">
        <v>960.39</v>
      </c>
      <c r="G85" s="58"/>
      <c r="H85" s="48"/>
      <c r="I85" s="47" t="s">
        <v>39</v>
      </c>
      <c r="J85" s="49">
        <f t="shared" si="5"/>
        <v>1</v>
      </c>
      <c r="K85" s="50" t="s">
        <v>64</v>
      </c>
      <c r="L85" s="50" t="s">
        <v>7</v>
      </c>
      <c r="M85" s="59"/>
      <c r="N85" s="58"/>
      <c r="O85" s="58"/>
      <c r="P85" s="60"/>
      <c r="Q85" s="58"/>
      <c r="R85" s="58"/>
      <c r="S85" s="60"/>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61">
        <f t="shared" si="4"/>
        <v>24648.41</v>
      </c>
      <c r="BB85" s="62">
        <f t="shared" si="6"/>
        <v>24648.41</v>
      </c>
      <c r="BC85" s="57" t="str">
        <f t="shared" si="7"/>
        <v>INR  Twenty Four Thousand Six Hundred &amp; Forty Eight  and Paise Forty One Only</v>
      </c>
      <c r="HQ85" s="16"/>
      <c r="HR85" s="16"/>
      <c r="HS85" s="16"/>
      <c r="HT85" s="16"/>
      <c r="HU85" s="16"/>
    </row>
    <row r="86" spans="1:229" s="15" customFormat="1" ht="48.75" customHeight="1">
      <c r="A86" s="67">
        <v>74</v>
      </c>
      <c r="B86" s="75" t="s">
        <v>403</v>
      </c>
      <c r="C86" s="70" t="s">
        <v>125</v>
      </c>
      <c r="D86" s="63">
        <v>25.665</v>
      </c>
      <c r="E86" s="64" t="s">
        <v>368</v>
      </c>
      <c r="F86" s="74">
        <v>975.09</v>
      </c>
      <c r="G86" s="58"/>
      <c r="H86" s="48"/>
      <c r="I86" s="47" t="s">
        <v>39</v>
      </c>
      <c r="J86" s="49">
        <f t="shared" si="5"/>
        <v>1</v>
      </c>
      <c r="K86" s="50" t="s">
        <v>64</v>
      </c>
      <c r="L86" s="50" t="s">
        <v>7</v>
      </c>
      <c r="M86" s="59"/>
      <c r="N86" s="58"/>
      <c r="O86" s="58"/>
      <c r="P86" s="60"/>
      <c r="Q86" s="58"/>
      <c r="R86" s="58"/>
      <c r="S86" s="60"/>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61">
        <f t="shared" si="4"/>
        <v>25025.68</v>
      </c>
      <c r="BB86" s="62">
        <f t="shared" si="6"/>
        <v>25025.68</v>
      </c>
      <c r="BC86" s="57" t="str">
        <f t="shared" si="7"/>
        <v>INR  Twenty Five Thousand  &amp;Twenty Five  and Paise Sixty Eight Only</v>
      </c>
      <c r="HQ86" s="16"/>
      <c r="HR86" s="16"/>
      <c r="HS86" s="16"/>
      <c r="HT86" s="16"/>
      <c r="HU86" s="16"/>
    </row>
    <row r="87" spans="1:229" s="15" customFormat="1" ht="48.75" customHeight="1">
      <c r="A87" s="67">
        <v>75</v>
      </c>
      <c r="B87" s="75" t="s">
        <v>403</v>
      </c>
      <c r="C87" s="70" t="s">
        <v>126</v>
      </c>
      <c r="D87" s="63">
        <v>25.665</v>
      </c>
      <c r="E87" s="64" t="s">
        <v>368</v>
      </c>
      <c r="F87" s="74">
        <v>989.8</v>
      </c>
      <c r="G87" s="58"/>
      <c r="H87" s="48"/>
      <c r="I87" s="47" t="s">
        <v>39</v>
      </c>
      <c r="J87" s="49">
        <f t="shared" si="5"/>
        <v>1</v>
      </c>
      <c r="K87" s="50" t="s">
        <v>64</v>
      </c>
      <c r="L87" s="50" t="s">
        <v>7</v>
      </c>
      <c r="M87" s="59"/>
      <c r="N87" s="58"/>
      <c r="O87" s="58"/>
      <c r="P87" s="60"/>
      <c r="Q87" s="58"/>
      <c r="R87" s="58"/>
      <c r="S87" s="60"/>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61">
        <f t="shared" si="4"/>
        <v>25403.22</v>
      </c>
      <c r="BB87" s="62">
        <f t="shared" si="6"/>
        <v>25403.22</v>
      </c>
      <c r="BC87" s="57" t="str">
        <f t="shared" si="7"/>
        <v>INR  Twenty Five Thousand Four Hundred &amp; Three  and Paise Twenty Two Only</v>
      </c>
      <c r="HQ87" s="16"/>
      <c r="HR87" s="16"/>
      <c r="HS87" s="16"/>
      <c r="HT87" s="16"/>
      <c r="HU87" s="16"/>
    </row>
    <row r="88" spans="1:229" s="15" customFormat="1" ht="48.75" customHeight="1">
      <c r="A88" s="67">
        <v>76</v>
      </c>
      <c r="B88" s="75" t="s">
        <v>403</v>
      </c>
      <c r="C88" s="70" t="s">
        <v>127</v>
      </c>
      <c r="D88" s="63">
        <v>25.665</v>
      </c>
      <c r="E88" s="64" t="s">
        <v>368</v>
      </c>
      <c r="F88" s="74">
        <v>1004.51</v>
      </c>
      <c r="G88" s="58"/>
      <c r="H88" s="48"/>
      <c r="I88" s="47" t="s">
        <v>39</v>
      </c>
      <c r="J88" s="49">
        <f t="shared" si="5"/>
        <v>1</v>
      </c>
      <c r="K88" s="50" t="s">
        <v>64</v>
      </c>
      <c r="L88" s="50" t="s">
        <v>7</v>
      </c>
      <c r="M88" s="59"/>
      <c r="N88" s="58"/>
      <c r="O88" s="58"/>
      <c r="P88" s="60"/>
      <c r="Q88" s="58"/>
      <c r="R88" s="58"/>
      <c r="S88" s="60"/>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61">
        <f t="shared" si="4"/>
        <v>25780.75</v>
      </c>
      <c r="BB88" s="62">
        <f t="shared" si="6"/>
        <v>25780.75</v>
      </c>
      <c r="BC88" s="57" t="str">
        <f t="shared" si="7"/>
        <v>INR  Twenty Five Thousand Seven Hundred &amp; Eighty  and Paise Seventy Five Only</v>
      </c>
      <c r="HQ88" s="16"/>
      <c r="HR88" s="16"/>
      <c r="HS88" s="16"/>
      <c r="HT88" s="16"/>
      <c r="HU88" s="16"/>
    </row>
    <row r="89" spans="1:229" s="15" customFormat="1" ht="41.25" customHeight="1">
      <c r="A89" s="67">
        <v>77</v>
      </c>
      <c r="B89" s="75" t="s">
        <v>404</v>
      </c>
      <c r="C89" s="70" t="s">
        <v>128</v>
      </c>
      <c r="D89" s="63">
        <v>90.71</v>
      </c>
      <c r="E89" s="64" t="s">
        <v>305</v>
      </c>
      <c r="F89" s="74">
        <v>6123.19</v>
      </c>
      <c r="G89" s="58"/>
      <c r="H89" s="48"/>
      <c r="I89" s="47" t="s">
        <v>39</v>
      </c>
      <c r="J89" s="49">
        <f t="shared" si="5"/>
        <v>1</v>
      </c>
      <c r="K89" s="50" t="s">
        <v>64</v>
      </c>
      <c r="L89" s="50" t="s">
        <v>7</v>
      </c>
      <c r="M89" s="59"/>
      <c r="N89" s="58"/>
      <c r="O89" s="58"/>
      <c r="P89" s="60"/>
      <c r="Q89" s="58"/>
      <c r="R89" s="58"/>
      <c r="S89" s="60"/>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61">
        <f t="shared" si="4"/>
        <v>555434.56</v>
      </c>
      <c r="BB89" s="62">
        <f t="shared" si="6"/>
        <v>555434.56</v>
      </c>
      <c r="BC89" s="57" t="str">
        <f t="shared" si="7"/>
        <v>INR  Five Lakh Fifty Five Thousand Four Hundred &amp; Thirty Four  and Paise Fifty Six Only</v>
      </c>
      <c r="HQ89" s="16"/>
      <c r="HR89" s="16"/>
      <c r="HS89" s="16"/>
      <c r="HT89" s="16"/>
      <c r="HU89" s="16"/>
    </row>
    <row r="90" spans="1:229" s="15" customFormat="1" ht="40.5" customHeight="1">
      <c r="A90" s="67">
        <v>78</v>
      </c>
      <c r="B90" s="75" t="s">
        <v>405</v>
      </c>
      <c r="C90" s="70" t="s">
        <v>129</v>
      </c>
      <c r="D90" s="63">
        <v>40.71</v>
      </c>
      <c r="E90" s="64" t="s">
        <v>305</v>
      </c>
      <c r="F90" s="74">
        <v>6375.44</v>
      </c>
      <c r="G90" s="58"/>
      <c r="H90" s="48"/>
      <c r="I90" s="47" t="s">
        <v>39</v>
      </c>
      <c r="J90" s="49">
        <f t="shared" si="5"/>
        <v>1</v>
      </c>
      <c r="K90" s="50" t="s">
        <v>64</v>
      </c>
      <c r="L90" s="50" t="s">
        <v>7</v>
      </c>
      <c r="M90" s="59"/>
      <c r="N90" s="58"/>
      <c r="O90" s="58"/>
      <c r="P90" s="60"/>
      <c r="Q90" s="58"/>
      <c r="R90" s="58"/>
      <c r="S90" s="60"/>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61">
        <f t="shared" si="4"/>
        <v>259544.16</v>
      </c>
      <c r="BB90" s="62">
        <f t="shared" si="6"/>
        <v>259544.16</v>
      </c>
      <c r="BC90" s="57" t="str">
        <f t="shared" si="7"/>
        <v>INR  Two Lakh Fifty Nine Thousand Five Hundred &amp; Forty Four  and Paise Sixteen Only</v>
      </c>
      <c r="HQ90" s="16"/>
      <c r="HR90" s="16"/>
      <c r="HS90" s="16"/>
      <c r="HT90" s="16"/>
      <c r="HU90" s="16"/>
    </row>
    <row r="91" spans="1:229" s="15" customFormat="1" ht="115.5" customHeight="1">
      <c r="A91" s="67">
        <v>79</v>
      </c>
      <c r="B91" s="75" t="s">
        <v>406</v>
      </c>
      <c r="C91" s="70" t="s">
        <v>130</v>
      </c>
      <c r="D91" s="63">
        <v>3350</v>
      </c>
      <c r="E91" s="64" t="s">
        <v>247</v>
      </c>
      <c r="F91" s="74">
        <v>80.48</v>
      </c>
      <c r="G91" s="58"/>
      <c r="H91" s="48"/>
      <c r="I91" s="47" t="s">
        <v>39</v>
      </c>
      <c r="J91" s="49">
        <f t="shared" si="5"/>
        <v>1</v>
      </c>
      <c r="K91" s="50" t="s">
        <v>64</v>
      </c>
      <c r="L91" s="50" t="s">
        <v>7</v>
      </c>
      <c r="M91" s="59"/>
      <c r="N91" s="58"/>
      <c r="O91" s="58"/>
      <c r="P91" s="60"/>
      <c r="Q91" s="58"/>
      <c r="R91" s="58"/>
      <c r="S91" s="60"/>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61">
        <f t="shared" si="4"/>
        <v>269608</v>
      </c>
      <c r="BB91" s="62">
        <f t="shared" si="6"/>
        <v>269608</v>
      </c>
      <c r="BC91" s="57" t="str">
        <f t="shared" si="7"/>
        <v>INR  Two Lakh Sixty Nine Thousand Six Hundred &amp; Eight  Only</v>
      </c>
      <c r="HQ91" s="16"/>
      <c r="HR91" s="16"/>
      <c r="HS91" s="16"/>
      <c r="HT91" s="16"/>
      <c r="HU91" s="16"/>
    </row>
    <row r="92" spans="1:229" s="15" customFormat="1" ht="50.25" customHeight="1">
      <c r="A92" s="67">
        <v>80</v>
      </c>
      <c r="B92" s="75" t="s">
        <v>407</v>
      </c>
      <c r="C92" s="70" t="s">
        <v>131</v>
      </c>
      <c r="D92" s="63">
        <v>4248</v>
      </c>
      <c r="E92" s="64" t="s">
        <v>408</v>
      </c>
      <c r="F92" s="74">
        <v>38.46</v>
      </c>
      <c r="G92" s="58"/>
      <c r="H92" s="48"/>
      <c r="I92" s="47" t="s">
        <v>39</v>
      </c>
      <c r="J92" s="49">
        <f t="shared" si="5"/>
        <v>1</v>
      </c>
      <c r="K92" s="50" t="s">
        <v>64</v>
      </c>
      <c r="L92" s="50" t="s">
        <v>7</v>
      </c>
      <c r="M92" s="59"/>
      <c r="N92" s="58"/>
      <c r="O92" s="58"/>
      <c r="P92" s="60"/>
      <c r="Q92" s="58"/>
      <c r="R92" s="58"/>
      <c r="S92" s="60"/>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61">
        <f t="shared" si="4"/>
        <v>163378.08</v>
      </c>
      <c r="BB92" s="62">
        <f t="shared" si="6"/>
        <v>163378.08</v>
      </c>
      <c r="BC92" s="57" t="str">
        <f t="shared" si="7"/>
        <v>INR  One Lakh Sixty Three Thousand Three Hundred &amp; Seventy Eight  and Paise Eight Only</v>
      </c>
      <c r="HQ92" s="16"/>
      <c r="HR92" s="16"/>
      <c r="HS92" s="16"/>
      <c r="HT92" s="16"/>
      <c r="HU92" s="16"/>
    </row>
    <row r="93" spans="1:229" s="15" customFormat="1" ht="129.75" customHeight="1">
      <c r="A93" s="67">
        <v>81</v>
      </c>
      <c r="B93" s="75" t="s">
        <v>409</v>
      </c>
      <c r="C93" s="70" t="s">
        <v>132</v>
      </c>
      <c r="D93" s="63">
        <v>1010</v>
      </c>
      <c r="E93" s="64" t="s">
        <v>408</v>
      </c>
      <c r="F93" s="74">
        <v>197.96</v>
      </c>
      <c r="G93" s="58"/>
      <c r="H93" s="48"/>
      <c r="I93" s="47" t="s">
        <v>39</v>
      </c>
      <c r="J93" s="49">
        <f t="shared" si="5"/>
        <v>1</v>
      </c>
      <c r="K93" s="50" t="s">
        <v>64</v>
      </c>
      <c r="L93" s="50" t="s">
        <v>7</v>
      </c>
      <c r="M93" s="59"/>
      <c r="N93" s="58"/>
      <c r="O93" s="58"/>
      <c r="P93" s="60"/>
      <c r="Q93" s="58"/>
      <c r="R93" s="58"/>
      <c r="S93" s="60"/>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61">
        <f t="shared" si="4"/>
        <v>199939.6</v>
      </c>
      <c r="BB93" s="62">
        <f t="shared" si="6"/>
        <v>199939.6</v>
      </c>
      <c r="BC93" s="57" t="str">
        <f t="shared" si="7"/>
        <v>INR  One Lakh Ninety Nine Thousand Nine Hundred &amp; Thirty Nine  and Paise Sixty Only</v>
      </c>
      <c r="HQ93" s="16"/>
      <c r="HR93" s="16"/>
      <c r="HS93" s="16"/>
      <c r="HT93" s="16"/>
      <c r="HU93" s="16"/>
    </row>
    <row r="94" spans="1:229" s="15" customFormat="1" ht="132" customHeight="1">
      <c r="A94" s="67">
        <v>82</v>
      </c>
      <c r="B94" s="75" t="s">
        <v>410</v>
      </c>
      <c r="C94" s="70" t="s">
        <v>133</v>
      </c>
      <c r="D94" s="63">
        <v>310</v>
      </c>
      <c r="E94" s="64" t="s">
        <v>408</v>
      </c>
      <c r="F94" s="74">
        <v>202.48</v>
      </c>
      <c r="G94" s="58"/>
      <c r="H94" s="48"/>
      <c r="I94" s="47" t="s">
        <v>39</v>
      </c>
      <c r="J94" s="49">
        <f t="shared" si="5"/>
        <v>1</v>
      </c>
      <c r="K94" s="50" t="s">
        <v>64</v>
      </c>
      <c r="L94" s="50" t="s">
        <v>7</v>
      </c>
      <c r="M94" s="59"/>
      <c r="N94" s="58"/>
      <c r="O94" s="58"/>
      <c r="P94" s="60"/>
      <c r="Q94" s="58"/>
      <c r="R94" s="58"/>
      <c r="S94" s="60"/>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61">
        <f t="shared" si="4"/>
        <v>62768.8</v>
      </c>
      <c r="BB94" s="62">
        <f t="shared" si="6"/>
        <v>62768.8</v>
      </c>
      <c r="BC94" s="57" t="str">
        <f t="shared" si="7"/>
        <v>INR  Sixty Two Thousand Seven Hundred &amp; Sixty Eight  and Paise Eighty Only</v>
      </c>
      <c r="HQ94" s="16"/>
      <c r="HR94" s="16"/>
      <c r="HS94" s="16"/>
      <c r="HT94" s="16"/>
      <c r="HU94" s="16"/>
    </row>
    <row r="95" spans="1:229" s="15" customFormat="1" ht="134.25" customHeight="1">
      <c r="A95" s="67">
        <v>83</v>
      </c>
      <c r="B95" s="75" t="s">
        <v>420</v>
      </c>
      <c r="C95" s="70" t="s">
        <v>134</v>
      </c>
      <c r="D95" s="63">
        <v>310</v>
      </c>
      <c r="E95" s="64" t="s">
        <v>408</v>
      </c>
      <c r="F95" s="74">
        <v>207.01</v>
      </c>
      <c r="G95" s="58"/>
      <c r="H95" s="48"/>
      <c r="I95" s="47" t="s">
        <v>39</v>
      </c>
      <c r="J95" s="49">
        <f>IF(I95="Less(-)",-1,1)</f>
        <v>1</v>
      </c>
      <c r="K95" s="50" t="s">
        <v>64</v>
      </c>
      <c r="L95" s="50" t="s">
        <v>7</v>
      </c>
      <c r="M95" s="59"/>
      <c r="N95" s="58"/>
      <c r="O95" s="58"/>
      <c r="P95" s="60"/>
      <c r="Q95" s="58"/>
      <c r="R95" s="58"/>
      <c r="S95" s="60"/>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61">
        <f>total_amount_ba($B$2,$D$2,D95,F95,J95,K95,M95)</f>
        <v>64173.1</v>
      </c>
      <c r="BB95" s="62">
        <f>BA95+SUM(N95:AZ95)</f>
        <v>64173.1</v>
      </c>
      <c r="BC95" s="57" t="str">
        <f>SpellNumber(L95,BB95)</f>
        <v>INR  Sixty Four Thousand One Hundred &amp; Seventy Three  and Paise Ten Only</v>
      </c>
      <c r="HQ95" s="16"/>
      <c r="HR95" s="16"/>
      <c r="HS95" s="16"/>
      <c r="HT95" s="16"/>
      <c r="HU95" s="16"/>
    </row>
    <row r="96" spans="1:229" s="15" customFormat="1" ht="128.25" customHeight="1">
      <c r="A96" s="67">
        <v>84</v>
      </c>
      <c r="B96" s="75" t="s">
        <v>411</v>
      </c>
      <c r="C96" s="70" t="s">
        <v>135</v>
      </c>
      <c r="D96" s="63">
        <v>150</v>
      </c>
      <c r="E96" s="64" t="s">
        <v>408</v>
      </c>
      <c r="F96" s="74">
        <v>211.53</v>
      </c>
      <c r="G96" s="58"/>
      <c r="H96" s="48"/>
      <c r="I96" s="47" t="s">
        <v>39</v>
      </c>
      <c r="J96" s="49">
        <f t="shared" si="5"/>
        <v>1</v>
      </c>
      <c r="K96" s="50" t="s">
        <v>64</v>
      </c>
      <c r="L96" s="50" t="s">
        <v>7</v>
      </c>
      <c r="M96" s="59"/>
      <c r="N96" s="58"/>
      <c r="O96" s="58"/>
      <c r="P96" s="60"/>
      <c r="Q96" s="58"/>
      <c r="R96" s="58"/>
      <c r="S96" s="60"/>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61">
        <f t="shared" si="4"/>
        <v>31729.5</v>
      </c>
      <c r="BB96" s="62">
        <f t="shared" si="6"/>
        <v>31729.5</v>
      </c>
      <c r="BC96" s="57" t="str">
        <f t="shared" si="7"/>
        <v>INR  Thirty One Thousand Seven Hundred &amp; Twenty Nine  and Paise Fifty Only</v>
      </c>
      <c r="HQ96" s="16"/>
      <c r="HR96" s="16"/>
      <c r="HS96" s="16"/>
      <c r="HT96" s="16"/>
      <c r="HU96" s="16"/>
    </row>
    <row r="97" spans="1:229" s="15" customFormat="1" ht="128.25" customHeight="1">
      <c r="A97" s="67">
        <v>85</v>
      </c>
      <c r="B97" s="75" t="s">
        <v>412</v>
      </c>
      <c r="C97" s="70" t="s">
        <v>136</v>
      </c>
      <c r="D97" s="63">
        <v>150</v>
      </c>
      <c r="E97" s="64" t="s">
        <v>408</v>
      </c>
      <c r="F97" s="74">
        <v>216.06</v>
      </c>
      <c r="G97" s="58"/>
      <c r="H97" s="48"/>
      <c r="I97" s="47" t="s">
        <v>39</v>
      </c>
      <c r="J97" s="49">
        <f t="shared" si="5"/>
        <v>1</v>
      </c>
      <c r="K97" s="50" t="s">
        <v>64</v>
      </c>
      <c r="L97" s="50" t="s">
        <v>7</v>
      </c>
      <c r="M97" s="59"/>
      <c r="N97" s="58"/>
      <c r="O97" s="58"/>
      <c r="P97" s="60"/>
      <c r="Q97" s="58"/>
      <c r="R97" s="58"/>
      <c r="S97" s="60"/>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61">
        <f t="shared" si="4"/>
        <v>32409</v>
      </c>
      <c r="BB97" s="62">
        <f t="shared" si="6"/>
        <v>32409</v>
      </c>
      <c r="BC97" s="57" t="str">
        <f t="shared" si="7"/>
        <v>INR  Thirty Two Thousand Four Hundred &amp; Nine  Only</v>
      </c>
      <c r="HQ97" s="16"/>
      <c r="HR97" s="16"/>
      <c r="HS97" s="16"/>
      <c r="HT97" s="16"/>
      <c r="HU97" s="16"/>
    </row>
    <row r="98" spans="1:229" s="15" customFormat="1" ht="128.25" customHeight="1">
      <c r="A98" s="67">
        <v>86</v>
      </c>
      <c r="B98" s="75" t="s">
        <v>413</v>
      </c>
      <c r="C98" s="70" t="s">
        <v>137</v>
      </c>
      <c r="D98" s="63">
        <v>150</v>
      </c>
      <c r="E98" s="64" t="s">
        <v>408</v>
      </c>
      <c r="F98" s="74">
        <v>221.72</v>
      </c>
      <c r="G98" s="58"/>
      <c r="H98" s="48"/>
      <c r="I98" s="47" t="s">
        <v>39</v>
      </c>
      <c r="J98" s="49">
        <f t="shared" si="5"/>
        <v>1</v>
      </c>
      <c r="K98" s="50" t="s">
        <v>64</v>
      </c>
      <c r="L98" s="50" t="s">
        <v>7</v>
      </c>
      <c r="M98" s="59"/>
      <c r="N98" s="58"/>
      <c r="O98" s="58"/>
      <c r="P98" s="60"/>
      <c r="Q98" s="58"/>
      <c r="R98" s="58"/>
      <c r="S98" s="60"/>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61">
        <f t="shared" si="4"/>
        <v>33258</v>
      </c>
      <c r="BB98" s="62">
        <f t="shared" si="6"/>
        <v>33258</v>
      </c>
      <c r="BC98" s="57" t="str">
        <f t="shared" si="7"/>
        <v>INR  Thirty Three Thousand Two Hundred &amp; Fifty Eight  Only</v>
      </c>
      <c r="HQ98" s="16"/>
      <c r="HR98" s="16"/>
      <c r="HS98" s="16"/>
      <c r="HT98" s="16"/>
      <c r="HU98" s="16"/>
    </row>
    <row r="99" spans="1:229" s="15" customFormat="1" ht="128.25" customHeight="1">
      <c r="A99" s="67">
        <v>87</v>
      </c>
      <c r="B99" s="75" t="s">
        <v>414</v>
      </c>
      <c r="C99" s="70" t="s">
        <v>138</v>
      </c>
      <c r="D99" s="63">
        <v>150</v>
      </c>
      <c r="E99" s="64" t="s">
        <v>408</v>
      </c>
      <c r="F99" s="74">
        <v>227.37</v>
      </c>
      <c r="G99" s="58"/>
      <c r="H99" s="48"/>
      <c r="I99" s="47" t="s">
        <v>39</v>
      </c>
      <c r="J99" s="49">
        <f>IF(I99="Less(-)",-1,1)</f>
        <v>1</v>
      </c>
      <c r="K99" s="50" t="s">
        <v>64</v>
      </c>
      <c r="L99" s="50" t="s">
        <v>7</v>
      </c>
      <c r="M99" s="59"/>
      <c r="N99" s="58"/>
      <c r="O99" s="58"/>
      <c r="P99" s="60"/>
      <c r="Q99" s="58"/>
      <c r="R99" s="58"/>
      <c r="S99" s="60"/>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61">
        <f>total_amount_ba($B$2,$D$2,D99,F99,J99,K99,M99)</f>
        <v>34105.5</v>
      </c>
      <c r="BB99" s="62">
        <f>BA99+SUM(N99:AZ99)</f>
        <v>34105.5</v>
      </c>
      <c r="BC99" s="57" t="str">
        <f>SpellNumber(L99,BB99)</f>
        <v>INR  Thirty Four Thousand One Hundred &amp; Five  and Paise Fifty Only</v>
      </c>
      <c r="HQ99" s="16"/>
      <c r="HR99" s="16"/>
      <c r="HS99" s="16"/>
      <c r="HT99" s="16"/>
      <c r="HU99" s="16"/>
    </row>
    <row r="100" spans="1:229" s="15" customFormat="1" ht="128.25" customHeight="1">
      <c r="A100" s="67">
        <v>88</v>
      </c>
      <c r="B100" s="75" t="s">
        <v>415</v>
      </c>
      <c r="C100" s="70" t="s">
        <v>139</v>
      </c>
      <c r="D100" s="63">
        <v>150</v>
      </c>
      <c r="E100" s="64" t="s">
        <v>408</v>
      </c>
      <c r="F100" s="74">
        <v>233.03</v>
      </c>
      <c r="G100" s="58"/>
      <c r="H100" s="48"/>
      <c r="I100" s="47" t="s">
        <v>39</v>
      </c>
      <c r="J100" s="49">
        <f t="shared" si="5"/>
        <v>1</v>
      </c>
      <c r="K100" s="50" t="s">
        <v>64</v>
      </c>
      <c r="L100" s="50" t="s">
        <v>7</v>
      </c>
      <c r="M100" s="59"/>
      <c r="N100" s="58"/>
      <c r="O100" s="58"/>
      <c r="P100" s="60"/>
      <c r="Q100" s="58"/>
      <c r="R100" s="58"/>
      <c r="S100" s="60"/>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61">
        <f t="shared" si="4"/>
        <v>34954.5</v>
      </c>
      <c r="BB100" s="62">
        <f t="shared" si="6"/>
        <v>34954.5</v>
      </c>
      <c r="BC100" s="57" t="str">
        <f t="shared" si="7"/>
        <v>INR  Thirty Four Thousand Nine Hundred &amp; Fifty Four  and Paise Fifty Only</v>
      </c>
      <c r="HQ100" s="16"/>
      <c r="HR100" s="16"/>
      <c r="HS100" s="16"/>
      <c r="HT100" s="16"/>
      <c r="HU100" s="16"/>
    </row>
    <row r="101" spans="1:229" s="15" customFormat="1" ht="128.25" customHeight="1">
      <c r="A101" s="67">
        <v>89</v>
      </c>
      <c r="B101" s="75" t="s">
        <v>416</v>
      </c>
      <c r="C101" s="70" t="s">
        <v>140</v>
      </c>
      <c r="D101" s="63">
        <v>150</v>
      </c>
      <c r="E101" s="64" t="s">
        <v>408</v>
      </c>
      <c r="F101" s="74">
        <v>238.68</v>
      </c>
      <c r="G101" s="58"/>
      <c r="H101" s="48"/>
      <c r="I101" s="47" t="s">
        <v>39</v>
      </c>
      <c r="J101" s="49">
        <f t="shared" si="5"/>
        <v>1</v>
      </c>
      <c r="K101" s="50" t="s">
        <v>64</v>
      </c>
      <c r="L101" s="50" t="s">
        <v>7</v>
      </c>
      <c r="M101" s="59"/>
      <c r="N101" s="58"/>
      <c r="O101" s="58"/>
      <c r="P101" s="60"/>
      <c r="Q101" s="58"/>
      <c r="R101" s="58"/>
      <c r="S101" s="60"/>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61">
        <f t="shared" si="4"/>
        <v>35802</v>
      </c>
      <c r="BB101" s="62">
        <f t="shared" si="6"/>
        <v>35802</v>
      </c>
      <c r="BC101" s="57" t="str">
        <f t="shared" si="7"/>
        <v>INR  Thirty Five Thousand Eight Hundred &amp; Two  Only</v>
      </c>
      <c r="HQ101" s="16"/>
      <c r="HR101" s="16"/>
      <c r="HS101" s="16"/>
      <c r="HT101" s="16"/>
      <c r="HU101" s="16"/>
    </row>
    <row r="102" spans="1:229" s="15" customFormat="1" ht="128.25" customHeight="1">
      <c r="A102" s="67">
        <v>90</v>
      </c>
      <c r="B102" s="75" t="s">
        <v>417</v>
      </c>
      <c r="C102" s="70" t="s">
        <v>141</v>
      </c>
      <c r="D102" s="63">
        <v>150</v>
      </c>
      <c r="E102" s="64" t="s">
        <v>408</v>
      </c>
      <c r="F102" s="74">
        <v>244.34</v>
      </c>
      <c r="G102" s="58"/>
      <c r="H102" s="48"/>
      <c r="I102" s="47" t="s">
        <v>39</v>
      </c>
      <c r="J102" s="49">
        <f t="shared" si="5"/>
        <v>1</v>
      </c>
      <c r="K102" s="50" t="s">
        <v>64</v>
      </c>
      <c r="L102" s="50" t="s">
        <v>7</v>
      </c>
      <c r="M102" s="59"/>
      <c r="N102" s="58"/>
      <c r="O102" s="58"/>
      <c r="P102" s="60"/>
      <c r="Q102" s="58"/>
      <c r="R102" s="58"/>
      <c r="S102" s="60"/>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61">
        <f t="shared" si="4"/>
        <v>36651</v>
      </c>
      <c r="BB102" s="62">
        <f t="shared" si="6"/>
        <v>36651</v>
      </c>
      <c r="BC102" s="57" t="str">
        <f t="shared" si="7"/>
        <v>INR  Thirty Six Thousand Six Hundred &amp; Fifty One  Only</v>
      </c>
      <c r="HQ102" s="16"/>
      <c r="HR102" s="16"/>
      <c r="HS102" s="16"/>
      <c r="HT102" s="16"/>
      <c r="HU102" s="16"/>
    </row>
    <row r="103" spans="1:229" s="15" customFormat="1" ht="128.25" customHeight="1">
      <c r="A103" s="67">
        <v>91</v>
      </c>
      <c r="B103" s="75" t="s">
        <v>418</v>
      </c>
      <c r="C103" s="70" t="s">
        <v>142</v>
      </c>
      <c r="D103" s="63">
        <v>150</v>
      </c>
      <c r="E103" s="64" t="s">
        <v>408</v>
      </c>
      <c r="F103" s="74">
        <v>250</v>
      </c>
      <c r="G103" s="58"/>
      <c r="H103" s="48"/>
      <c r="I103" s="47" t="s">
        <v>39</v>
      </c>
      <c r="J103" s="49">
        <f>IF(I103="Less(-)",-1,1)</f>
        <v>1</v>
      </c>
      <c r="K103" s="50" t="s">
        <v>64</v>
      </c>
      <c r="L103" s="50" t="s">
        <v>7</v>
      </c>
      <c r="M103" s="59"/>
      <c r="N103" s="58"/>
      <c r="O103" s="58"/>
      <c r="P103" s="60"/>
      <c r="Q103" s="58"/>
      <c r="R103" s="58"/>
      <c r="S103" s="60"/>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61">
        <f>total_amount_ba($B$2,$D$2,D103,F103,J103,K103,M103)</f>
        <v>37500</v>
      </c>
      <c r="BB103" s="62">
        <f>BA103+SUM(N103:AZ103)</f>
        <v>37500</v>
      </c>
      <c r="BC103" s="57" t="str">
        <f>SpellNumber(L103,BB103)</f>
        <v>INR  Thirty Seven Thousand Five Hundred    Only</v>
      </c>
      <c r="HQ103" s="16"/>
      <c r="HR103" s="16"/>
      <c r="HS103" s="16"/>
      <c r="HT103" s="16"/>
      <c r="HU103" s="16"/>
    </row>
    <row r="104" spans="1:229" s="15" customFormat="1" ht="128.25" customHeight="1">
      <c r="A104" s="67">
        <v>92</v>
      </c>
      <c r="B104" s="75" t="s">
        <v>419</v>
      </c>
      <c r="C104" s="70" t="s">
        <v>143</v>
      </c>
      <c r="D104" s="63">
        <v>150</v>
      </c>
      <c r="E104" s="64" t="s">
        <v>408</v>
      </c>
      <c r="F104" s="74">
        <v>255.65</v>
      </c>
      <c r="G104" s="58"/>
      <c r="H104" s="48"/>
      <c r="I104" s="47" t="s">
        <v>39</v>
      </c>
      <c r="J104" s="49">
        <f>IF(I104="Less(-)",-1,1)</f>
        <v>1</v>
      </c>
      <c r="K104" s="50" t="s">
        <v>64</v>
      </c>
      <c r="L104" s="50" t="s">
        <v>7</v>
      </c>
      <c r="M104" s="59"/>
      <c r="N104" s="58"/>
      <c r="O104" s="58"/>
      <c r="P104" s="60"/>
      <c r="Q104" s="58"/>
      <c r="R104" s="58"/>
      <c r="S104" s="60"/>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61">
        <f>total_amount_ba($B$2,$D$2,D104,F104,J104,K104,M104)</f>
        <v>38347.5</v>
      </c>
      <c r="BB104" s="62">
        <f>BA104+SUM(N104:AZ104)</f>
        <v>38347.5</v>
      </c>
      <c r="BC104" s="57" t="str">
        <f>SpellNumber(L104,BB104)</f>
        <v>INR  Thirty Eight Thousand Three Hundred &amp; Forty Seven  and Paise Fifty Only</v>
      </c>
      <c r="HQ104" s="16"/>
      <c r="HR104" s="16"/>
      <c r="HS104" s="16"/>
      <c r="HT104" s="16"/>
      <c r="HU104" s="16"/>
    </row>
    <row r="105" spans="1:229" s="15" customFormat="1" ht="128.25" customHeight="1">
      <c r="A105" s="67">
        <v>93</v>
      </c>
      <c r="B105" s="75" t="s">
        <v>421</v>
      </c>
      <c r="C105" s="70" t="s">
        <v>144</v>
      </c>
      <c r="D105" s="63">
        <v>150</v>
      </c>
      <c r="E105" s="64" t="s">
        <v>408</v>
      </c>
      <c r="F105" s="74">
        <v>261.31</v>
      </c>
      <c r="G105" s="58"/>
      <c r="H105" s="48"/>
      <c r="I105" s="47" t="s">
        <v>39</v>
      </c>
      <c r="J105" s="49">
        <f>IF(I105="Less(-)",-1,1)</f>
        <v>1</v>
      </c>
      <c r="K105" s="50" t="s">
        <v>64</v>
      </c>
      <c r="L105" s="50" t="s">
        <v>7</v>
      </c>
      <c r="M105" s="59"/>
      <c r="N105" s="58"/>
      <c r="O105" s="58"/>
      <c r="P105" s="60"/>
      <c r="Q105" s="58"/>
      <c r="R105" s="58"/>
      <c r="S105" s="60"/>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61">
        <f t="shared" si="4"/>
        <v>39196.5</v>
      </c>
      <c r="BB105" s="62">
        <f>BA105+SUM(N105:AZ105)</f>
        <v>39196.5</v>
      </c>
      <c r="BC105" s="57" t="str">
        <f>SpellNumber(L105,BB105)</f>
        <v>INR  Thirty Nine Thousand One Hundred &amp; Ninety Six  and Paise Fifty Only</v>
      </c>
      <c r="HQ105" s="16"/>
      <c r="HR105" s="16"/>
      <c r="HS105" s="16"/>
      <c r="HT105" s="16"/>
      <c r="HU105" s="16"/>
    </row>
    <row r="106" spans="1:229" s="15" customFormat="1" ht="115.5" customHeight="1">
      <c r="A106" s="67">
        <v>94</v>
      </c>
      <c r="B106" s="75" t="s">
        <v>422</v>
      </c>
      <c r="C106" s="70" t="s">
        <v>145</v>
      </c>
      <c r="D106" s="63">
        <v>2081.33</v>
      </c>
      <c r="E106" s="64" t="s">
        <v>408</v>
      </c>
      <c r="F106" s="74">
        <v>170.81</v>
      </c>
      <c r="G106" s="58"/>
      <c r="H106" s="48"/>
      <c r="I106" s="47" t="s">
        <v>39</v>
      </c>
      <c r="J106" s="49">
        <f t="shared" si="5"/>
        <v>1</v>
      </c>
      <c r="K106" s="50" t="s">
        <v>64</v>
      </c>
      <c r="L106" s="50" t="s">
        <v>7</v>
      </c>
      <c r="M106" s="59"/>
      <c r="N106" s="58"/>
      <c r="O106" s="58"/>
      <c r="P106" s="60"/>
      <c r="Q106" s="58"/>
      <c r="R106" s="58"/>
      <c r="S106" s="60"/>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61">
        <f t="shared" si="4"/>
        <v>355511.98</v>
      </c>
      <c r="BB106" s="62">
        <f t="shared" si="6"/>
        <v>355511.98</v>
      </c>
      <c r="BC106" s="57" t="str">
        <f t="shared" si="7"/>
        <v>INR  Three Lakh Fifty Five Thousand Five Hundred &amp; Eleven  and Paise Ninety Eight Only</v>
      </c>
      <c r="HQ106" s="16"/>
      <c r="HR106" s="16"/>
      <c r="HS106" s="16"/>
      <c r="HT106" s="16"/>
      <c r="HU106" s="16"/>
    </row>
    <row r="107" spans="1:229" s="15" customFormat="1" ht="115.5" customHeight="1">
      <c r="A107" s="67">
        <v>95</v>
      </c>
      <c r="B107" s="75" t="s">
        <v>423</v>
      </c>
      <c r="C107" s="70" t="s">
        <v>146</v>
      </c>
      <c r="D107" s="63">
        <v>1507.96</v>
      </c>
      <c r="E107" s="64" t="s">
        <v>408</v>
      </c>
      <c r="F107" s="74">
        <v>175.34</v>
      </c>
      <c r="G107" s="58"/>
      <c r="H107" s="48"/>
      <c r="I107" s="47" t="s">
        <v>39</v>
      </c>
      <c r="J107" s="49">
        <f t="shared" si="5"/>
        <v>1</v>
      </c>
      <c r="K107" s="50" t="s">
        <v>64</v>
      </c>
      <c r="L107" s="50" t="s">
        <v>7</v>
      </c>
      <c r="M107" s="59"/>
      <c r="N107" s="58"/>
      <c r="O107" s="58"/>
      <c r="P107" s="60"/>
      <c r="Q107" s="58"/>
      <c r="R107" s="58"/>
      <c r="S107" s="60"/>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61">
        <f t="shared" si="4"/>
        <v>264405.71</v>
      </c>
      <c r="BB107" s="62">
        <f t="shared" si="6"/>
        <v>264405.71</v>
      </c>
      <c r="BC107" s="57" t="str">
        <f t="shared" si="7"/>
        <v>INR  Two Lakh Sixty Four Thousand Four Hundred &amp; Five  and Paise Seventy One Only</v>
      </c>
      <c r="HQ107" s="16"/>
      <c r="HR107" s="16"/>
      <c r="HS107" s="16"/>
      <c r="HT107" s="16"/>
      <c r="HU107" s="16"/>
    </row>
    <row r="108" spans="1:229" s="15" customFormat="1" ht="115.5" customHeight="1">
      <c r="A108" s="67">
        <v>96</v>
      </c>
      <c r="B108" s="75" t="s">
        <v>424</v>
      </c>
      <c r="C108" s="70" t="s">
        <v>147</v>
      </c>
      <c r="D108" s="63">
        <v>1371.25</v>
      </c>
      <c r="E108" s="64" t="s">
        <v>408</v>
      </c>
      <c r="F108" s="74">
        <v>179.86</v>
      </c>
      <c r="G108" s="58"/>
      <c r="H108" s="48"/>
      <c r="I108" s="47" t="s">
        <v>39</v>
      </c>
      <c r="J108" s="49">
        <f t="shared" si="5"/>
        <v>1</v>
      </c>
      <c r="K108" s="50" t="s">
        <v>64</v>
      </c>
      <c r="L108" s="50" t="s">
        <v>7</v>
      </c>
      <c r="M108" s="59"/>
      <c r="N108" s="58"/>
      <c r="O108" s="58"/>
      <c r="P108" s="60"/>
      <c r="Q108" s="58"/>
      <c r="R108" s="58"/>
      <c r="S108" s="60"/>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61">
        <f t="shared" si="4"/>
        <v>246633.03</v>
      </c>
      <c r="BB108" s="62">
        <f t="shared" si="6"/>
        <v>246633.03</v>
      </c>
      <c r="BC108" s="57" t="str">
        <f t="shared" si="7"/>
        <v>INR  Two Lakh Forty Six Thousand Six Hundred &amp; Thirty Three  and Paise Three Only</v>
      </c>
      <c r="HQ108" s="16"/>
      <c r="HR108" s="16"/>
      <c r="HS108" s="16"/>
      <c r="HT108" s="16"/>
      <c r="HU108" s="16"/>
    </row>
    <row r="109" spans="1:229" s="15" customFormat="1" ht="115.5" customHeight="1">
      <c r="A109" s="67">
        <v>97</v>
      </c>
      <c r="B109" s="75" t="s">
        <v>425</v>
      </c>
      <c r="C109" s="70" t="s">
        <v>148</v>
      </c>
      <c r="D109" s="63">
        <v>925</v>
      </c>
      <c r="E109" s="64" t="s">
        <v>408</v>
      </c>
      <c r="F109" s="74">
        <v>184.39</v>
      </c>
      <c r="G109" s="58"/>
      <c r="H109" s="48"/>
      <c r="I109" s="47" t="s">
        <v>39</v>
      </c>
      <c r="J109" s="49">
        <f>IF(I109="Less(-)",-1,1)</f>
        <v>1</v>
      </c>
      <c r="K109" s="50" t="s">
        <v>64</v>
      </c>
      <c r="L109" s="50" t="s">
        <v>7</v>
      </c>
      <c r="M109" s="59"/>
      <c r="N109" s="58"/>
      <c r="O109" s="58"/>
      <c r="P109" s="60"/>
      <c r="Q109" s="58"/>
      <c r="R109" s="58"/>
      <c r="S109" s="60"/>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61">
        <f>total_amount_ba($B$2,$D$2,D109,F109,J109,K109,M109)</f>
        <v>170560.75</v>
      </c>
      <c r="BB109" s="62">
        <f>BA109+SUM(N109:AZ109)</f>
        <v>170560.75</v>
      </c>
      <c r="BC109" s="57" t="str">
        <f>SpellNumber(L109,BB109)</f>
        <v>INR  One Lakh Seventy Thousand Five Hundred &amp; Sixty  and Paise Seventy Five Only</v>
      </c>
      <c r="HQ109" s="16"/>
      <c r="HR109" s="16"/>
      <c r="HS109" s="16"/>
      <c r="HT109" s="16"/>
      <c r="HU109" s="16"/>
    </row>
    <row r="110" spans="1:229" s="15" customFormat="1" ht="115.5" customHeight="1">
      <c r="A110" s="67">
        <v>98</v>
      </c>
      <c r="B110" s="75" t="s">
        <v>426</v>
      </c>
      <c r="C110" s="70" t="s">
        <v>149</v>
      </c>
      <c r="D110" s="63">
        <v>925</v>
      </c>
      <c r="E110" s="64" t="s">
        <v>408</v>
      </c>
      <c r="F110" s="74">
        <v>188.91</v>
      </c>
      <c r="G110" s="58"/>
      <c r="H110" s="48"/>
      <c r="I110" s="47" t="s">
        <v>39</v>
      </c>
      <c r="J110" s="49">
        <f t="shared" si="5"/>
        <v>1</v>
      </c>
      <c r="K110" s="50" t="s">
        <v>64</v>
      </c>
      <c r="L110" s="50" t="s">
        <v>7</v>
      </c>
      <c r="M110" s="59"/>
      <c r="N110" s="58"/>
      <c r="O110" s="58"/>
      <c r="P110" s="60"/>
      <c r="Q110" s="58"/>
      <c r="R110" s="58"/>
      <c r="S110" s="60"/>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61">
        <f t="shared" si="4"/>
        <v>174741.75</v>
      </c>
      <c r="BB110" s="62">
        <f t="shared" si="6"/>
        <v>174741.75</v>
      </c>
      <c r="BC110" s="57" t="str">
        <f t="shared" si="7"/>
        <v>INR  One Lakh Seventy Four Thousand Seven Hundred &amp; Forty One  and Paise Seventy Five Only</v>
      </c>
      <c r="HQ110" s="16"/>
      <c r="HR110" s="16"/>
      <c r="HS110" s="16"/>
      <c r="HT110" s="16"/>
      <c r="HU110" s="16"/>
    </row>
    <row r="111" spans="1:229" s="15" customFormat="1" ht="115.5" customHeight="1">
      <c r="A111" s="67">
        <v>99</v>
      </c>
      <c r="B111" s="75" t="s">
        <v>427</v>
      </c>
      <c r="C111" s="70" t="s">
        <v>150</v>
      </c>
      <c r="D111" s="63">
        <v>925</v>
      </c>
      <c r="E111" s="64" t="s">
        <v>408</v>
      </c>
      <c r="F111" s="74">
        <v>194.57</v>
      </c>
      <c r="G111" s="58"/>
      <c r="H111" s="48"/>
      <c r="I111" s="47" t="s">
        <v>39</v>
      </c>
      <c r="J111" s="49">
        <f>IF(I111="Less(-)",-1,1)</f>
        <v>1</v>
      </c>
      <c r="K111" s="50" t="s">
        <v>64</v>
      </c>
      <c r="L111" s="50" t="s">
        <v>7</v>
      </c>
      <c r="M111" s="59"/>
      <c r="N111" s="58"/>
      <c r="O111" s="58"/>
      <c r="P111" s="60"/>
      <c r="Q111" s="58"/>
      <c r="R111" s="58"/>
      <c r="S111" s="60"/>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61">
        <f t="shared" si="4"/>
        <v>179977.25</v>
      </c>
      <c r="BB111" s="62">
        <f>BA111+SUM(N111:AZ111)</f>
        <v>179977.25</v>
      </c>
      <c r="BC111" s="57" t="str">
        <f>SpellNumber(L111,BB111)</f>
        <v>INR  One Lakh Seventy Nine Thousand Nine Hundred &amp; Seventy Seven  and Paise Twenty Five Only</v>
      </c>
      <c r="HQ111" s="16"/>
      <c r="HR111" s="16"/>
      <c r="HS111" s="16"/>
      <c r="HT111" s="16"/>
      <c r="HU111" s="16"/>
    </row>
    <row r="112" spans="1:229" s="15" customFormat="1" ht="115.5" customHeight="1">
      <c r="A112" s="67">
        <v>100</v>
      </c>
      <c r="B112" s="75" t="s">
        <v>428</v>
      </c>
      <c r="C112" s="70" t="s">
        <v>151</v>
      </c>
      <c r="D112" s="63">
        <v>925</v>
      </c>
      <c r="E112" s="64" t="s">
        <v>408</v>
      </c>
      <c r="F112" s="74">
        <v>200.22</v>
      </c>
      <c r="G112" s="58"/>
      <c r="H112" s="48"/>
      <c r="I112" s="47" t="s">
        <v>39</v>
      </c>
      <c r="J112" s="49">
        <f t="shared" si="5"/>
        <v>1</v>
      </c>
      <c r="K112" s="50" t="s">
        <v>64</v>
      </c>
      <c r="L112" s="50" t="s">
        <v>7</v>
      </c>
      <c r="M112" s="59"/>
      <c r="N112" s="58"/>
      <c r="O112" s="58"/>
      <c r="P112" s="60"/>
      <c r="Q112" s="58"/>
      <c r="R112" s="58"/>
      <c r="S112" s="60"/>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61">
        <f t="shared" si="4"/>
        <v>185203.5</v>
      </c>
      <c r="BB112" s="62">
        <f t="shared" si="6"/>
        <v>185203.5</v>
      </c>
      <c r="BC112" s="57" t="str">
        <f t="shared" si="7"/>
        <v>INR  One Lakh Eighty Five Thousand Two Hundred &amp; Three  and Paise Fifty Only</v>
      </c>
      <c r="HQ112" s="16"/>
      <c r="HR112" s="16"/>
      <c r="HS112" s="16"/>
      <c r="HT112" s="16"/>
      <c r="HU112" s="16"/>
    </row>
    <row r="113" spans="1:229" s="15" customFormat="1" ht="115.5" customHeight="1">
      <c r="A113" s="67">
        <v>101</v>
      </c>
      <c r="B113" s="75" t="s">
        <v>429</v>
      </c>
      <c r="C113" s="70" t="s">
        <v>152</v>
      </c>
      <c r="D113" s="63">
        <v>925</v>
      </c>
      <c r="E113" s="64" t="s">
        <v>408</v>
      </c>
      <c r="F113" s="74">
        <v>205.88</v>
      </c>
      <c r="G113" s="58"/>
      <c r="H113" s="48"/>
      <c r="I113" s="47" t="s">
        <v>39</v>
      </c>
      <c r="J113" s="49">
        <f>IF(I113="Less(-)",-1,1)</f>
        <v>1</v>
      </c>
      <c r="K113" s="50" t="s">
        <v>64</v>
      </c>
      <c r="L113" s="50" t="s">
        <v>7</v>
      </c>
      <c r="M113" s="59"/>
      <c r="N113" s="58"/>
      <c r="O113" s="58"/>
      <c r="P113" s="60"/>
      <c r="Q113" s="58"/>
      <c r="R113" s="58"/>
      <c r="S113" s="60"/>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61">
        <f>total_amount_ba($B$2,$D$2,D113,F113,J113,K113,M113)</f>
        <v>190439</v>
      </c>
      <c r="BB113" s="62">
        <f>BA113+SUM(N113:AZ113)</f>
        <v>190439</v>
      </c>
      <c r="BC113" s="57" t="str">
        <f>SpellNumber(L113,BB113)</f>
        <v>INR  One Lakh Ninety Thousand Four Hundred &amp; Thirty Nine  Only</v>
      </c>
      <c r="HQ113" s="16"/>
      <c r="HR113" s="16"/>
      <c r="HS113" s="16"/>
      <c r="HT113" s="16"/>
      <c r="HU113" s="16"/>
    </row>
    <row r="114" spans="1:229" s="15" customFormat="1" ht="115.5" customHeight="1">
      <c r="A114" s="67">
        <v>102</v>
      </c>
      <c r="B114" s="75" t="s">
        <v>430</v>
      </c>
      <c r="C114" s="70" t="s">
        <v>153</v>
      </c>
      <c r="D114" s="63">
        <v>925</v>
      </c>
      <c r="E114" s="64" t="s">
        <v>408</v>
      </c>
      <c r="F114" s="74">
        <v>211.53</v>
      </c>
      <c r="G114" s="58"/>
      <c r="H114" s="48"/>
      <c r="I114" s="47" t="s">
        <v>39</v>
      </c>
      <c r="J114" s="49">
        <f t="shared" si="5"/>
        <v>1</v>
      </c>
      <c r="K114" s="50" t="s">
        <v>64</v>
      </c>
      <c r="L114" s="50" t="s">
        <v>7</v>
      </c>
      <c r="M114" s="59"/>
      <c r="N114" s="58"/>
      <c r="O114" s="58"/>
      <c r="P114" s="60"/>
      <c r="Q114" s="58"/>
      <c r="R114" s="58"/>
      <c r="S114" s="60"/>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61">
        <f t="shared" si="4"/>
        <v>195665.25</v>
      </c>
      <c r="BB114" s="62">
        <f t="shared" si="6"/>
        <v>195665.25</v>
      </c>
      <c r="BC114" s="57" t="str">
        <f t="shared" si="7"/>
        <v>INR  One Lakh Ninety Five Thousand Six Hundred &amp; Sixty Five  and Paise Twenty Five Only</v>
      </c>
      <c r="HQ114" s="16"/>
      <c r="HR114" s="16"/>
      <c r="HS114" s="16"/>
      <c r="HT114" s="16"/>
      <c r="HU114" s="16"/>
    </row>
    <row r="115" spans="1:229" s="15" customFormat="1" ht="115.5" customHeight="1">
      <c r="A115" s="67">
        <v>103</v>
      </c>
      <c r="B115" s="75" t="s">
        <v>431</v>
      </c>
      <c r="C115" s="70" t="s">
        <v>154</v>
      </c>
      <c r="D115" s="63">
        <v>925</v>
      </c>
      <c r="E115" s="64" t="s">
        <v>408</v>
      </c>
      <c r="F115" s="74">
        <v>217.19</v>
      </c>
      <c r="G115" s="58"/>
      <c r="H115" s="48"/>
      <c r="I115" s="47" t="s">
        <v>39</v>
      </c>
      <c r="J115" s="49">
        <f>IF(I115="Less(-)",-1,1)</f>
        <v>1</v>
      </c>
      <c r="K115" s="50" t="s">
        <v>64</v>
      </c>
      <c r="L115" s="50" t="s">
        <v>7</v>
      </c>
      <c r="M115" s="59"/>
      <c r="N115" s="58"/>
      <c r="O115" s="58"/>
      <c r="P115" s="60"/>
      <c r="Q115" s="58"/>
      <c r="R115" s="58"/>
      <c r="S115" s="60"/>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61">
        <f t="shared" si="4"/>
        <v>200900.75</v>
      </c>
      <c r="BB115" s="62">
        <f>BA115+SUM(N115:AZ115)</f>
        <v>200900.75</v>
      </c>
      <c r="BC115" s="57" t="str">
        <f>SpellNumber(L115,BB115)</f>
        <v>INR  Two Lakh Nine Hundred    and Paise Seventy Five Only</v>
      </c>
      <c r="HQ115" s="16"/>
      <c r="HR115" s="16"/>
      <c r="HS115" s="16"/>
      <c r="HT115" s="16"/>
      <c r="HU115" s="16"/>
    </row>
    <row r="116" spans="1:229" s="15" customFormat="1" ht="115.5" customHeight="1">
      <c r="A116" s="67">
        <v>104</v>
      </c>
      <c r="B116" s="75" t="s">
        <v>432</v>
      </c>
      <c r="C116" s="70" t="s">
        <v>155</v>
      </c>
      <c r="D116" s="63">
        <v>925</v>
      </c>
      <c r="E116" s="64" t="s">
        <v>408</v>
      </c>
      <c r="F116" s="74">
        <v>222.85</v>
      </c>
      <c r="G116" s="58"/>
      <c r="H116" s="48"/>
      <c r="I116" s="47" t="s">
        <v>39</v>
      </c>
      <c r="J116" s="49">
        <f t="shared" si="5"/>
        <v>1</v>
      </c>
      <c r="K116" s="50" t="s">
        <v>64</v>
      </c>
      <c r="L116" s="50" t="s">
        <v>7</v>
      </c>
      <c r="M116" s="59"/>
      <c r="N116" s="58"/>
      <c r="O116" s="58"/>
      <c r="P116" s="60"/>
      <c r="Q116" s="58"/>
      <c r="R116" s="58"/>
      <c r="S116" s="60"/>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61">
        <f t="shared" si="4"/>
        <v>206136.25</v>
      </c>
      <c r="BB116" s="62">
        <f t="shared" si="6"/>
        <v>206136.25</v>
      </c>
      <c r="BC116" s="57" t="str">
        <f t="shared" si="7"/>
        <v>INR  Two Lakh Six Thousand One Hundred &amp; Thirty Six  and Paise Twenty Five Only</v>
      </c>
      <c r="HQ116" s="16"/>
      <c r="HR116" s="16"/>
      <c r="HS116" s="16"/>
      <c r="HT116" s="16"/>
      <c r="HU116" s="16"/>
    </row>
    <row r="117" spans="1:229" s="15" customFormat="1" ht="115.5" customHeight="1">
      <c r="A117" s="67">
        <v>105</v>
      </c>
      <c r="B117" s="75" t="s">
        <v>433</v>
      </c>
      <c r="C117" s="70" t="s">
        <v>156</v>
      </c>
      <c r="D117" s="63">
        <v>925</v>
      </c>
      <c r="E117" s="64" t="s">
        <v>408</v>
      </c>
      <c r="F117" s="74">
        <v>228.5</v>
      </c>
      <c r="G117" s="58"/>
      <c r="H117" s="48"/>
      <c r="I117" s="47" t="s">
        <v>39</v>
      </c>
      <c r="J117" s="49">
        <f>IF(I117="Less(-)",-1,1)</f>
        <v>1</v>
      </c>
      <c r="K117" s="50" t="s">
        <v>64</v>
      </c>
      <c r="L117" s="50" t="s">
        <v>7</v>
      </c>
      <c r="M117" s="59"/>
      <c r="N117" s="58"/>
      <c r="O117" s="58"/>
      <c r="P117" s="60"/>
      <c r="Q117" s="58"/>
      <c r="R117" s="58"/>
      <c r="S117" s="60"/>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61">
        <f>total_amount_ba($B$2,$D$2,D117,F117,J117,K117,M117)</f>
        <v>211362.5</v>
      </c>
      <c r="BB117" s="62">
        <f>BA117+SUM(N117:AZ117)</f>
        <v>211362.5</v>
      </c>
      <c r="BC117" s="57" t="str">
        <f>SpellNumber(L117,BB117)</f>
        <v>INR  Two Lakh Eleven Thousand Three Hundred &amp; Sixty Two  and Paise Fifty Only</v>
      </c>
      <c r="HQ117" s="16"/>
      <c r="HR117" s="16"/>
      <c r="HS117" s="16"/>
      <c r="HT117" s="16"/>
      <c r="HU117" s="16"/>
    </row>
    <row r="118" spans="1:229" s="15" customFormat="1" ht="115.5" customHeight="1">
      <c r="A118" s="67">
        <v>106</v>
      </c>
      <c r="B118" s="75" t="s">
        <v>434</v>
      </c>
      <c r="C118" s="70" t="s">
        <v>157</v>
      </c>
      <c r="D118" s="63">
        <v>925</v>
      </c>
      <c r="E118" s="64" t="s">
        <v>408</v>
      </c>
      <c r="F118" s="74">
        <v>234.16</v>
      </c>
      <c r="G118" s="58"/>
      <c r="H118" s="48"/>
      <c r="I118" s="47" t="s">
        <v>39</v>
      </c>
      <c r="J118" s="49">
        <f t="shared" si="5"/>
        <v>1</v>
      </c>
      <c r="K118" s="50" t="s">
        <v>64</v>
      </c>
      <c r="L118" s="50" t="s">
        <v>7</v>
      </c>
      <c r="M118" s="59"/>
      <c r="N118" s="58"/>
      <c r="O118" s="58"/>
      <c r="P118" s="60"/>
      <c r="Q118" s="58"/>
      <c r="R118" s="58"/>
      <c r="S118" s="60"/>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61">
        <f t="shared" si="4"/>
        <v>216598</v>
      </c>
      <c r="BB118" s="62">
        <f t="shared" si="6"/>
        <v>216598</v>
      </c>
      <c r="BC118" s="57" t="str">
        <f t="shared" si="7"/>
        <v>INR  Two Lakh Sixteen Thousand Five Hundred &amp; Ninety Eight  Only</v>
      </c>
      <c r="HQ118" s="16"/>
      <c r="HR118" s="16"/>
      <c r="HS118" s="16"/>
      <c r="HT118" s="16"/>
      <c r="HU118" s="16"/>
    </row>
    <row r="119" spans="1:229" s="15" customFormat="1" ht="118.5" customHeight="1">
      <c r="A119" s="67">
        <v>107</v>
      </c>
      <c r="B119" s="75" t="s">
        <v>435</v>
      </c>
      <c r="C119" s="70" t="s">
        <v>158</v>
      </c>
      <c r="D119" s="63">
        <v>630</v>
      </c>
      <c r="E119" s="64" t="s">
        <v>408</v>
      </c>
      <c r="F119" s="74">
        <v>150.45</v>
      </c>
      <c r="G119" s="58"/>
      <c r="H119" s="48"/>
      <c r="I119" s="47" t="s">
        <v>39</v>
      </c>
      <c r="J119" s="49">
        <f t="shared" si="5"/>
        <v>1</v>
      </c>
      <c r="K119" s="50" t="s">
        <v>64</v>
      </c>
      <c r="L119" s="50" t="s">
        <v>7</v>
      </c>
      <c r="M119" s="59"/>
      <c r="N119" s="58"/>
      <c r="O119" s="58"/>
      <c r="P119" s="60"/>
      <c r="Q119" s="58"/>
      <c r="R119" s="58"/>
      <c r="S119" s="60"/>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61">
        <f t="shared" si="4"/>
        <v>94783.5</v>
      </c>
      <c r="BB119" s="62">
        <f t="shared" si="6"/>
        <v>94783.5</v>
      </c>
      <c r="BC119" s="57" t="str">
        <f t="shared" si="7"/>
        <v>INR  Ninety Four Thousand Seven Hundred &amp; Eighty Three  and Paise Fifty Only</v>
      </c>
      <c r="HQ119" s="16"/>
      <c r="HR119" s="16"/>
      <c r="HS119" s="16"/>
      <c r="HT119" s="16"/>
      <c r="HU119" s="16"/>
    </row>
    <row r="120" spans="1:229" s="15" customFormat="1" ht="114" customHeight="1">
      <c r="A120" s="67">
        <v>108</v>
      </c>
      <c r="B120" s="75" t="s">
        <v>436</v>
      </c>
      <c r="C120" s="70" t="s">
        <v>159</v>
      </c>
      <c r="D120" s="63">
        <v>523</v>
      </c>
      <c r="E120" s="64" t="s">
        <v>408</v>
      </c>
      <c r="F120" s="74">
        <v>154.97</v>
      </c>
      <c r="G120" s="58"/>
      <c r="H120" s="48"/>
      <c r="I120" s="47" t="s">
        <v>39</v>
      </c>
      <c r="J120" s="49">
        <f t="shared" si="5"/>
        <v>1</v>
      </c>
      <c r="K120" s="50" t="s">
        <v>64</v>
      </c>
      <c r="L120" s="50" t="s">
        <v>7</v>
      </c>
      <c r="M120" s="59"/>
      <c r="N120" s="58"/>
      <c r="O120" s="58"/>
      <c r="P120" s="60"/>
      <c r="Q120" s="58"/>
      <c r="R120" s="58"/>
      <c r="S120" s="60"/>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61">
        <f t="shared" si="4"/>
        <v>81049.31</v>
      </c>
      <c r="BB120" s="62">
        <f t="shared" si="6"/>
        <v>81049.31</v>
      </c>
      <c r="BC120" s="57" t="str">
        <f t="shared" si="7"/>
        <v>INR  Eighty One Thousand  &amp;Forty Nine  and Paise Thirty One Only</v>
      </c>
      <c r="HQ120" s="16"/>
      <c r="HR120" s="16"/>
      <c r="HS120" s="16"/>
      <c r="HT120" s="16"/>
      <c r="HU120" s="16"/>
    </row>
    <row r="121" spans="1:229" s="15" customFormat="1" ht="114" customHeight="1">
      <c r="A121" s="67">
        <v>109</v>
      </c>
      <c r="B121" s="75" t="s">
        <v>437</v>
      </c>
      <c r="C121" s="70" t="s">
        <v>160</v>
      </c>
      <c r="D121" s="63">
        <v>367</v>
      </c>
      <c r="E121" s="64" t="s">
        <v>408</v>
      </c>
      <c r="F121" s="74">
        <v>159.5</v>
      </c>
      <c r="G121" s="58"/>
      <c r="H121" s="48"/>
      <c r="I121" s="47" t="s">
        <v>39</v>
      </c>
      <c r="J121" s="49">
        <f>IF(I121="Less(-)",-1,1)</f>
        <v>1</v>
      </c>
      <c r="K121" s="50" t="s">
        <v>64</v>
      </c>
      <c r="L121" s="50" t="s">
        <v>7</v>
      </c>
      <c r="M121" s="59"/>
      <c r="N121" s="58"/>
      <c r="O121" s="58"/>
      <c r="P121" s="60"/>
      <c r="Q121" s="58"/>
      <c r="R121" s="58"/>
      <c r="S121" s="60"/>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61">
        <f>total_amount_ba($B$2,$D$2,D121,F121,J121,K121,M121)</f>
        <v>58536.5</v>
      </c>
      <c r="BB121" s="62">
        <f>BA121+SUM(N121:AZ121)</f>
        <v>58536.5</v>
      </c>
      <c r="BC121" s="57" t="str">
        <f>SpellNumber(L121,BB121)</f>
        <v>INR  Fifty Eight Thousand Five Hundred &amp; Thirty Six  and Paise Fifty Only</v>
      </c>
      <c r="HQ121" s="16"/>
      <c r="HR121" s="16"/>
      <c r="HS121" s="16"/>
      <c r="HT121" s="16"/>
      <c r="HU121" s="16"/>
    </row>
    <row r="122" spans="1:229" s="15" customFormat="1" ht="114" customHeight="1">
      <c r="A122" s="67">
        <v>110</v>
      </c>
      <c r="B122" s="75" t="s">
        <v>438</v>
      </c>
      <c r="C122" s="70" t="s">
        <v>161</v>
      </c>
      <c r="D122" s="63">
        <v>265</v>
      </c>
      <c r="E122" s="64" t="s">
        <v>408</v>
      </c>
      <c r="F122" s="74">
        <v>164.02</v>
      </c>
      <c r="G122" s="58"/>
      <c r="H122" s="48"/>
      <c r="I122" s="47" t="s">
        <v>39</v>
      </c>
      <c r="J122" s="49">
        <f t="shared" si="5"/>
        <v>1</v>
      </c>
      <c r="K122" s="50" t="s">
        <v>64</v>
      </c>
      <c r="L122" s="50" t="s">
        <v>7</v>
      </c>
      <c r="M122" s="59"/>
      <c r="N122" s="58"/>
      <c r="O122" s="58"/>
      <c r="P122" s="60"/>
      <c r="Q122" s="58"/>
      <c r="R122" s="58"/>
      <c r="S122" s="60"/>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61">
        <f t="shared" si="4"/>
        <v>43465.3</v>
      </c>
      <c r="BB122" s="62">
        <f t="shared" si="6"/>
        <v>43465.3</v>
      </c>
      <c r="BC122" s="57" t="str">
        <f t="shared" si="7"/>
        <v>INR  Forty Three Thousand Four Hundred &amp; Sixty Five  and Paise Thirty Only</v>
      </c>
      <c r="HQ122" s="16"/>
      <c r="HR122" s="16"/>
      <c r="HS122" s="16"/>
      <c r="HT122" s="16"/>
      <c r="HU122" s="16"/>
    </row>
    <row r="123" spans="1:229" s="15" customFormat="1" ht="114" customHeight="1">
      <c r="A123" s="67">
        <v>111</v>
      </c>
      <c r="B123" s="75" t="s">
        <v>439</v>
      </c>
      <c r="C123" s="70" t="s">
        <v>162</v>
      </c>
      <c r="D123" s="63">
        <v>265</v>
      </c>
      <c r="E123" s="64" t="s">
        <v>408</v>
      </c>
      <c r="F123" s="74">
        <v>168.55</v>
      </c>
      <c r="G123" s="58"/>
      <c r="H123" s="48"/>
      <c r="I123" s="47" t="s">
        <v>39</v>
      </c>
      <c r="J123" s="49">
        <f t="shared" si="5"/>
        <v>1</v>
      </c>
      <c r="K123" s="50" t="s">
        <v>64</v>
      </c>
      <c r="L123" s="50" t="s">
        <v>7</v>
      </c>
      <c r="M123" s="59"/>
      <c r="N123" s="58"/>
      <c r="O123" s="58"/>
      <c r="P123" s="60"/>
      <c r="Q123" s="58"/>
      <c r="R123" s="58"/>
      <c r="S123" s="60"/>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61">
        <f t="shared" si="4"/>
        <v>44665.75</v>
      </c>
      <c r="BB123" s="62">
        <f t="shared" si="6"/>
        <v>44665.75</v>
      </c>
      <c r="BC123" s="57" t="str">
        <f t="shared" si="7"/>
        <v>INR  Forty Four Thousand Six Hundred &amp; Sixty Five  and Paise Seventy Five Only</v>
      </c>
      <c r="HQ123" s="16"/>
      <c r="HR123" s="16"/>
      <c r="HS123" s="16"/>
      <c r="HT123" s="16"/>
      <c r="HU123" s="16"/>
    </row>
    <row r="124" spans="1:229" s="15" customFormat="1" ht="114" customHeight="1">
      <c r="A124" s="67">
        <v>112</v>
      </c>
      <c r="B124" s="75" t="s">
        <v>440</v>
      </c>
      <c r="C124" s="70" t="s">
        <v>163</v>
      </c>
      <c r="D124" s="63">
        <v>265</v>
      </c>
      <c r="E124" s="64" t="s">
        <v>408</v>
      </c>
      <c r="F124" s="74">
        <v>174.2</v>
      </c>
      <c r="G124" s="58"/>
      <c r="H124" s="48"/>
      <c r="I124" s="47" t="s">
        <v>39</v>
      </c>
      <c r="J124" s="49">
        <f t="shared" si="5"/>
        <v>1</v>
      </c>
      <c r="K124" s="50" t="s">
        <v>64</v>
      </c>
      <c r="L124" s="50" t="s">
        <v>7</v>
      </c>
      <c r="M124" s="59"/>
      <c r="N124" s="58"/>
      <c r="O124" s="58"/>
      <c r="P124" s="60"/>
      <c r="Q124" s="58"/>
      <c r="R124" s="58"/>
      <c r="S124" s="60"/>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61">
        <f t="shared" si="4"/>
        <v>46163</v>
      </c>
      <c r="BB124" s="62">
        <f t="shared" si="6"/>
        <v>46163</v>
      </c>
      <c r="BC124" s="57" t="str">
        <f t="shared" si="7"/>
        <v>INR  Forty Six Thousand One Hundred &amp; Sixty Three  Only</v>
      </c>
      <c r="HQ124" s="16"/>
      <c r="HR124" s="16"/>
      <c r="HS124" s="16"/>
      <c r="HT124" s="16"/>
      <c r="HU124" s="16"/>
    </row>
    <row r="125" spans="1:229" s="15" customFormat="1" ht="114" customHeight="1">
      <c r="A125" s="67">
        <v>113</v>
      </c>
      <c r="B125" s="75" t="s">
        <v>446</v>
      </c>
      <c r="C125" s="70" t="s">
        <v>164</v>
      </c>
      <c r="D125" s="63">
        <v>265</v>
      </c>
      <c r="E125" s="64" t="s">
        <v>408</v>
      </c>
      <c r="F125" s="74">
        <v>179.86</v>
      </c>
      <c r="G125" s="58"/>
      <c r="H125" s="48"/>
      <c r="I125" s="47" t="s">
        <v>39</v>
      </c>
      <c r="J125" s="49">
        <f>IF(I125="Less(-)",-1,1)</f>
        <v>1</v>
      </c>
      <c r="K125" s="50" t="s">
        <v>64</v>
      </c>
      <c r="L125" s="50" t="s">
        <v>7</v>
      </c>
      <c r="M125" s="59"/>
      <c r="N125" s="58"/>
      <c r="O125" s="58"/>
      <c r="P125" s="60"/>
      <c r="Q125" s="58"/>
      <c r="R125" s="58"/>
      <c r="S125" s="60"/>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61">
        <f>total_amount_ba($B$2,$D$2,D125,F125,J125,K125,M125)</f>
        <v>47662.9</v>
      </c>
      <c r="BB125" s="62">
        <f>BA125+SUM(N125:AZ125)</f>
        <v>47662.9</v>
      </c>
      <c r="BC125" s="57" t="str">
        <f>SpellNumber(L125,BB125)</f>
        <v>INR  Forty Seven Thousand Six Hundred &amp; Sixty Two  and Paise Ninety Only</v>
      </c>
      <c r="HQ125" s="16"/>
      <c r="HR125" s="16"/>
      <c r="HS125" s="16"/>
      <c r="HT125" s="16"/>
      <c r="HU125" s="16"/>
    </row>
    <row r="126" spans="1:229" s="15" customFormat="1" ht="114" customHeight="1">
      <c r="A126" s="67">
        <v>114</v>
      </c>
      <c r="B126" s="75" t="s">
        <v>441</v>
      </c>
      <c r="C126" s="70" t="s">
        <v>165</v>
      </c>
      <c r="D126" s="63">
        <v>265</v>
      </c>
      <c r="E126" s="64" t="s">
        <v>408</v>
      </c>
      <c r="F126" s="74">
        <v>185.52</v>
      </c>
      <c r="G126" s="58"/>
      <c r="H126" s="48"/>
      <c r="I126" s="47" t="s">
        <v>39</v>
      </c>
      <c r="J126" s="49">
        <f t="shared" si="5"/>
        <v>1</v>
      </c>
      <c r="K126" s="50" t="s">
        <v>64</v>
      </c>
      <c r="L126" s="50" t="s">
        <v>7</v>
      </c>
      <c r="M126" s="59"/>
      <c r="N126" s="58"/>
      <c r="O126" s="58"/>
      <c r="P126" s="60"/>
      <c r="Q126" s="58"/>
      <c r="R126" s="58"/>
      <c r="S126" s="60"/>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61">
        <f t="shared" si="4"/>
        <v>49162.8</v>
      </c>
      <c r="BB126" s="62">
        <f t="shared" si="6"/>
        <v>49162.8</v>
      </c>
      <c r="BC126" s="57" t="str">
        <f t="shared" si="7"/>
        <v>INR  Forty Nine Thousand One Hundred &amp; Sixty Two  and Paise Eighty Only</v>
      </c>
      <c r="HQ126" s="16"/>
      <c r="HR126" s="16"/>
      <c r="HS126" s="16"/>
      <c r="HT126" s="16"/>
      <c r="HU126" s="16"/>
    </row>
    <row r="127" spans="1:229" s="15" customFormat="1" ht="114" customHeight="1">
      <c r="A127" s="67">
        <v>115</v>
      </c>
      <c r="B127" s="75" t="s">
        <v>442</v>
      </c>
      <c r="C127" s="70" t="s">
        <v>166</v>
      </c>
      <c r="D127" s="63">
        <v>265</v>
      </c>
      <c r="E127" s="64" t="s">
        <v>408</v>
      </c>
      <c r="F127" s="74">
        <v>191.17</v>
      </c>
      <c r="G127" s="58"/>
      <c r="H127" s="48"/>
      <c r="I127" s="47" t="s">
        <v>39</v>
      </c>
      <c r="J127" s="49">
        <f t="shared" si="5"/>
        <v>1</v>
      </c>
      <c r="K127" s="50" t="s">
        <v>64</v>
      </c>
      <c r="L127" s="50" t="s">
        <v>7</v>
      </c>
      <c r="M127" s="59"/>
      <c r="N127" s="58"/>
      <c r="O127" s="58"/>
      <c r="P127" s="60"/>
      <c r="Q127" s="58"/>
      <c r="R127" s="58"/>
      <c r="S127" s="60"/>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61">
        <f t="shared" si="4"/>
        <v>50660.05</v>
      </c>
      <c r="BB127" s="62">
        <f t="shared" si="6"/>
        <v>50660.05</v>
      </c>
      <c r="BC127" s="57" t="str">
        <f t="shared" si="7"/>
        <v>INR  Fifty Thousand Six Hundred &amp; Sixty  and Paise Five Only</v>
      </c>
      <c r="HQ127" s="16"/>
      <c r="HR127" s="16"/>
      <c r="HS127" s="16"/>
      <c r="HT127" s="16"/>
      <c r="HU127" s="16"/>
    </row>
    <row r="128" spans="1:229" s="15" customFormat="1" ht="114" customHeight="1">
      <c r="A128" s="67">
        <v>116</v>
      </c>
      <c r="B128" s="75" t="s">
        <v>443</v>
      </c>
      <c r="C128" s="70" t="s">
        <v>167</v>
      </c>
      <c r="D128" s="63">
        <v>265</v>
      </c>
      <c r="E128" s="64" t="s">
        <v>408</v>
      </c>
      <c r="F128" s="74">
        <v>196.83</v>
      </c>
      <c r="G128" s="58"/>
      <c r="H128" s="48"/>
      <c r="I128" s="47" t="s">
        <v>39</v>
      </c>
      <c r="J128" s="49">
        <f t="shared" si="5"/>
        <v>1</v>
      </c>
      <c r="K128" s="50" t="s">
        <v>64</v>
      </c>
      <c r="L128" s="50" t="s">
        <v>7</v>
      </c>
      <c r="M128" s="59"/>
      <c r="N128" s="58"/>
      <c r="O128" s="58"/>
      <c r="P128" s="60"/>
      <c r="Q128" s="58"/>
      <c r="R128" s="58"/>
      <c r="S128" s="60"/>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61">
        <f t="shared" si="4"/>
        <v>52159.95</v>
      </c>
      <c r="BB128" s="62">
        <f t="shared" si="6"/>
        <v>52159.95</v>
      </c>
      <c r="BC128" s="57" t="str">
        <f t="shared" si="7"/>
        <v>INR  Fifty Two Thousand One Hundred &amp; Fifty Nine  and Paise Ninety Five Only</v>
      </c>
      <c r="HQ128" s="16"/>
      <c r="HR128" s="16"/>
      <c r="HS128" s="16"/>
      <c r="HT128" s="16"/>
      <c r="HU128" s="16"/>
    </row>
    <row r="129" spans="1:229" s="15" customFormat="1" ht="114" customHeight="1">
      <c r="A129" s="67">
        <v>117</v>
      </c>
      <c r="B129" s="75" t="s">
        <v>444</v>
      </c>
      <c r="C129" s="70" t="s">
        <v>168</v>
      </c>
      <c r="D129" s="63">
        <v>265</v>
      </c>
      <c r="E129" s="64" t="s">
        <v>408</v>
      </c>
      <c r="F129" s="74">
        <v>202.48</v>
      </c>
      <c r="G129" s="58"/>
      <c r="H129" s="48"/>
      <c r="I129" s="47" t="s">
        <v>39</v>
      </c>
      <c r="J129" s="49">
        <f>IF(I129="Less(-)",-1,1)</f>
        <v>1</v>
      </c>
      <c r="K129" s="50" t="s">
        <v>64</v>
      </c>
      <c r="L129" s="50" t="s">
        <v>7</v>
      </c>
      <c r="M129" s="59"/>
      <c r="N129" s="58"/>
      <c r="O129" s="58"/>
      <c r="P129" s="60"/>
      <c r="Q129" s="58"/>
      <c r="R129" s="58"/>
      <c r="S129" s="60"/>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61">
        <f>total_amount_ba($B$2,$D$2,D129,F129,J129,K129,M129)</f>
        <v>53657.2</v>
      </c>
      <c r="BB129" s="62">
        <f>BA129+SUM(N129:AZ129)</f>
        <v>53657.2</v>
      </c>
      <c r="BC129" s="57" t="str">
        <f>SpellNumber(L129,BB129)</f>
        <v>INR  Fifty Three Thousand Six Hundred &amp; Fifty Seven  and Paise Twenty Only</v>
      </c>
      <c r="HQ129" s="16"/>
      <c r="HR129" s="16"/>
      <c r="HS129" s="16"/>
      <c r="HT129" s="16"/>
      <c r="HU129" s="16"/>
    </row>
    <row r="130" spans="1:229" s="15" customFormat="1" ht="118.5" customHeight="1">
      <c r="A130" s="67">
        <v>118</v>
      </c>
      <c r="B130" s="75" t="s">
        <v>447</v>
      </c>
      <c r="C130" s="70" t="s">
        <v>169</v>
      </c>
      <c r="D130" s="63">
        <v>265</v>
      </c>
      <c r="E130" s="64" t="s">
        <v>408</v>
      </c>
      <c r="F130" s="74">
        <v>208.14</v>
      </c>
      <c r="G130" s="58"/>
      <c r="H130" s="48"/>
      <c r="I130" s="47" t="s">
        <v>39</v>
      </c>
      <c r="J130" s="49">
        <f t="shared" si="5"/>
        <v>1</v>
      </c>
      <c r="K130" s="50" t="s">
        <v>64</v>
      </c>
      <c r="L130" s="50" t="s">
        <v>7</v>
      </c>
      <c r="M130" s="59"/>
      <c r="N130" s="58"/>
      <c r="O130" s="58"/>
      <c r="P130" s="60"/>
      <c r="Q130" s="58"/>
      <c r="R130" s="58"/>
      <c r="S130" s="60"/>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61">
        <f t="shared" si="4"/>
        <v>55157.1</v>
      </c>
      <c r="BB130" s="62">
        <f t="shared" si="6"/>
        <v>55157.1</v>
      </c>
      <c r="BC130" s="57" t="str">
        <f t="shared" si="7"/>
        <v>INR  Fifty Five Thousand One Hundred &amp; Fifty Seven  and Paise Ten Only</v>
      </c>
      <c r="HQ130" s="16"/>
      <c r="HR130" s="16"/>
      <c r="HS130" s="16"/>
      <c r="HT130" s="16"/>
      <c r="HU130" s="16"/>
    </row>
    <row r="131" spans="1:229" s="15" customFormat="1" ht="122.25" customHeight="1">
      <c r="A131" s="67">
        <v>119</v>
      </c>
      <c r="B131" s="75" t="s">
        <v>445</v>
      </c>
      <c r="C131" s="70" t="s">
        <v>170</v>
      </c>
      <c r="D131" s="63">
        <v>265</v>
      </c>
      <c r="E131" s="64" t="s">
        <v>408</v>
      </c>
      <c r="F131" s="74">
        <v>213.8</v>
      </c>
      <c r="G131" s="58"/>
      <c r="H131" s="48"/>
      <c r="I131" s="47" t="s">
        <v>39</v>
      </c>
      <c r="J131" s="49">
        <f t="shared" si="5"/>
        <v>1</v>
      </c>
      <c r="K131" s="50" t="s">
        <v>64</v>
      </c>
      <c r="L131" s="50" t="s">
        <v>7</v>
      </c>
      <c r="M131" s="59"/>
      <c r="N131" s="58"/>
      <c r="O131" s="58"/>
      <c r="P131" s="60"/>
      <c r="Q131" s="58"/>
      <c r="R131" s="58"/>
      <c r="S131" s="60"/>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61">
        <f t="shared" si="4"/>
        <v>56657</v>
      </c>
      <c r="BB131" s="62">
        <f t="shared" si="6"/>
        <v>56657</v>
      </c>
      <c r="BC131" s="57" t="str">
        <f t="shared" si="7"/>
        <v>INR  Fifty Six Thousand Six Hundred &amp; Fifty Seven  Only</v>
      </c>
      <c r="HQ131" s="16"/>
      <c r="HR131" s="16"/>
      <c r="HS131" s="16"/>
      <c r="HT131" s="16"/>
      <c r="HU131" s="16"/>
    </row>
    <row r="132" spans="1:229" s="15" customFormat="1" ht="42" customHeight="1">
      <c r="A132" s="67">
        <v>120</v>
      </c>
      <c r="B132" s="75" t="s">
        <v>448</v>
      </c>
      <c r="C132" s="70" t="s">
        <v>171</v>
      </c>
      <c r="D132" s="63">
        <v>1050</v>
      </c>
      <c r="E132" s="64" t="s">
        <v>408</v>
      </c>
      <c r="F132" s="74">
        <v>19.23</v>
      </c>
      <c r="G132" s="58"/>
      <c r="H132" s="48"/>
      <c r="I132" s="47" t="s">
        <v>39</v>
      </c>
      <c r="J132" s="49">
        <f t="shared" si="5"/>
        <v>1</v>
      </c>
      <c r="K132" s="50" t="s">
        <v>64</v>
      </c>
      <c r="L132" s="50" t="s">
        <v>7</v>
      </c>
      <c r="M132" s="59"/>
      <c r="N132" s="58"/>
      <c r="O132" s="58"/>
      <c r="P132" s="60"/>
      <c r="Q132" s="58"/>
      <c r="R132" s="58"/>
      <c r="S132" s="60"/>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61">
        <f t="shared" si="4"/>
        <v>20191.5</v>
      </c>
      <c r="BB132" s="62">
        <f t="shared" si="6"/>
        <v>20191.5</v>
      </c>
      <c r="BC132" s="57" t="str">
        <f t="shared" si="7"/>
        <v>INR  Twenty Thousand One Hundred &amp; Ninety One  and Paise Fifty Only</v>
      </c>
      <c r="HQ132" s="16"/>
      <c r="HR132" s="16"/>
      <c r="HS132" s="16"/>
      <c r="HT132" s="16"/>
      <c r="HU132" s="16"/>
    </row>
    <row r="133" spans="1:229" s="15" customFormat="1" ht="62.25" customHeight="1">
      <c r="A133" s="67">
        <v>121</v>
      </c>
      <c r="B133" s="75" t="s">
        <v>449</v>
      </c>
      <c r="C133" s="70" t="s">
        <v>172</v>
      </c>
      <c r="D133" s="63">
        <v>750</v>
      </c>
      <c r="E133" s="64" t="s">
        <v>251</v>
      </c>
      <c r="F133" s="74">
        <v>138.01</v>
      </c>
      <c r="G133" s="58"/>
      <c r="H133" s="48"/>
      <c r="I133" s="47" t="s">
        <v>39</v>
      </c>
      <c r="J133" s="49">
        <f>IF(I133="Less(-)",-1,1)</f>
        <v>1</v>
      </c>
      <c r="K133" s="50" t="s">
        <v>64</v>
      </c>
      <c r="L133" s="50" t="s">
        <v>7</v>
      </c>
      <c r="M133" s="59"/>
      <c r="N133" s="58"/>
      <c r="O133" s="58"/>
      <c r="P133" s="60"/>
      <c r="Q133" s="58"/>
      <c r="R133" s="58"/>
      <c r="S133" s="60"/>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61">
        <f>total_amount_ba($B$2,$D$2,D133,F133,J133,K133,M133)</f>
        <v>103507.5</v>
      </c>
      <c r="BB133" s="62">
        <f>BA133+SUM(N133:AZ133)</f>
        <v>103507.5</v>
      </c>
      <c r="BC133" s="57" t="str">
        <f>SpellNumber(L133,BB133)</f>
        <v>INR  One Lakh Three Thousand Five Hundred &amp; Seven  and Paise Fifty Only</v>
      </c>
      <c r="HQ133" s="16"/>
      <c r="HR133" s="16"/>
      <c r="HS133" s="16"/>
      <c r="HT133" s="16"/>
      <c r="HU133" s="16"/>
    </row>
    <row r="134" spans="1:229" s="15" customFormat="1" ht="61.5" customHeight="1">
      <c r="A134" s="67">
        <v>122</v>
      </c>
      <c r="B134" s="75" t="s">
        <v>450</v>
      </c>
      <c r="C134" s="70" t="s">
        <v>173</v>
      </c>
      <c r="D134" s="63">
        <v>2200</v>
      </c>
      <c r="E134" s="64" t="s">
        <v>251</v>
      </c>
      <c r="F134" s="74">
        <v>138.82</v>
      </c>
      <c r="G134" s="58"/>
      <c r="H134" s="48"/>
      <c r="I134" s="47" t="s">
        <v>39</v>
      </c>
      <c r="J134" s="49">
        <f t="shared" si="5"/>
        <v>1</v>
      </c>
      <c r="K134" s="50" t="s">
        <v>64</v>
      </c>
      <c r="L134" s="50" t="s">
        <v>7</v>
      </c>
      <c r="M134" s="59"/>
      <c r="N134" s="58"/>
      <c r="O134" s="58"/>
      <c r="P134" s="60"/>
      <c r="Q134" s="58"/>
      <c r="R134" s="58"/>
      <c r="S134" s="60"/>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61">
        <f t="shared" si="4"/>
        <v>305404</v>
      </c>
      <c r="BB134" s="62">
        <f t="shared" si="6"/>
        <v>305404</v>
      </c>
      <c r="BC134" s="57" t="str">
        <f t="shared" si="7"/>
        <v>INR  Three Lakh Five Thousand Four Hundred &amp; Four  Only</v>
      </c>
      <c r="HQ134" s="16"/>
      <c r="HR134" s="16"/>
      <c r="HS134" s="16"/>
      <c r="HT134" s="16"/>
      <c r="HU134" s="16"/>
    </row>
    <row r="135" spans="1:229" s="15" customFormat="1" ht="61.5" customHeight="1">
      <c r="A135" s="67">
        <v>123</v>
      </c>
      <c r="B135" s="75" t="s">
        <v>451</v>
      </c>
      <c r="C135" s="70" t="s">
        <v>174</v>
      </c>
      <c r="D135" s="63">
        <v>1800</v>
      </c>
      <c r="E135" s="64" t="s">
        <v>251</v>
      </c>
      <c r="F135" s="74">
        <v>139.64</v>
      </c>
      <c r="G135" s="58"/>
      <c r="H135" s="48"/>
      <c r="I135" s="47" t="s">
        <v>39</v>
      </c>
      <c r="J135" s="49">
        <f>IF(I135="Less(-)",-1,1)</f>
        <v>1</v>
      </c>
      <c r="K135" s="50" t="s">
        <v>64</v>
      </c>
      <c r="L135" s="50" t="s">
        <v>7</v>
      </c>
      <c r="M135" s="59"/>
      <c r="N135" s="58"/>
      <c r="O135" s="58"/>
      <c r="P135" s="60"/>
      <c r="Q135" s="58"/>
      <c r="R135" s="58"/>
      <c r="S135" s="60"/>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61">
        <f>total_amount_ba($B$2,$D$2,D135,F135,J135,K135,M135)</f>
        <v>251352</v>
      </c>
      <c r="BB135" s="62">
        <f>BA135+SUM(N135:AZ135)</f>
        <v>251352</v>
      </c>
      <c r="BC135" s="57" t="str">
        <f>SpellNumber(L135,BB135)</f>
        <v>INR  Two Lakh Fifty One Thousand Three Hundred &amp; Fifty Two  Only</v>
      </c>
      <c r="HQ135" s="16"/>
      <c r="HR135" s="16"/>
      <c r="HS135" s="16"/>
      <c r="HT135" s="16"/>
      <c r="HU135" s="16"/>
    </row>
    <row r="136" spans="1:229" s="15" customFormat="1" ht="61.5" customHeight="1">
      <c r="A136" s="67">
        <v>124</v>
      </c>
      <c r="B136" s="75" t="s">
        <v>452</v>
      </c>
      <c r="C136" s="70" t="s">
        <v>175</v>
      </c>
      <c r="D136" s="63">
        <v>1900</v>
      </c>
      <c r="E136" s="64" t="s">
        <v>251</v>
      </c>
      <c r="F136" s="74">
        <v>140.45</v>
      </c>
      <c r="G136" s="58"/>
      <c r="H136" s="48"/>
      <c r="I136" s="47" t="s">
        <v>39</v>
      </c>
      <c r="J136" s="49">
        <f>IF(I136="Less(-)",-1,1)</f>
        <v>1</v>
      </c>
      <c r="K136" s="50" t="s">
        <v>64</v>
      </c>
      <c r="L136" s="50" t="s">
        <v>7</v>
      </c>
      <c r="M136" s="59"/>
      <c r="N136" s="58"/>
      <c r="O136" s="58"/>
      <c r="P136" s="60"/>
      <c r="Q136" s="58"/>
      <c r="R136" s="58"/>
      <c r="S136" s="60"/>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61">
        <f>total_amount_ba($B$2,$D$2,D136,F136,J136,K136,M136)</f>
        <v>266855</v>
      </c>
      <c r="BB136" s="62">
        <f>BA136+SUM(N136:AZ136)</f>
        <v>266855</v>
      </c>
      <c r="BC136" s="57" t="str">
        <f>SpellNumber(L136,BB136)</f>
        <v>INR  Two Lakh Sixty Six Thousand Eight Hundred &amp; Fifty Five  Only</v>
      </c>
      <c r="HQ136" s="16"/>
      <c r="HR136" s="16"/>
      <c r="HS136" s="16"/>
      <c r="HT136" s="16"/>
      <c r="HU136" s="16"/>
    </row>
    <row r="137" spans="1:229" s="15" customFormat="1" ht="61.5" customHeight="1">
      <c r="A137" s="67">
        <v>125</v>
      </c>
      <c r="B137" s="75" t="s">
        <v>453</v>
      </c>
      <c r="C137" s="70" t="s">
        <v>176</v>
      </c>
      <c r="D137" s="63">
        <v>1900</v>
      </c>
      <c r="E137" s="64" t="s">
        <v>251</v>
      </c>
      <c r="F137" s="74">
        <v>141.26</v>
      </c>
      <c r="G137" s="58"/>
      <c r="H137" s="48"/>
      <c r="I137" s="47" t="s">
        <v>39</v>
      </c>
      <c r="J137" s="49">
        <f>IF(I137="Less(-)",-1,1)</f>
        <v>1</v>
      </c>
      <c r="K137" s="50" t="s">
        <v>64</v>
      </c>
      <c r="L137" s="50" t="s">
        <v>7</v>
      </c>
      <c r="M137" s="59"/>
      <c r="N137" s="58"/>
      <c r="O137" s="58"/>
      <c r="P137" s="60"/>
      <c r="Q137" s="58"/>
      <c r="R137" s="58"/>
      <c r="S137" s="60"/>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61">
        <f>total_amount_ba($B$2,$D$2,D137,F137,J137,K137,M137)</f>
        <v>268394</v>
      </c>
      <c r="BB137" s="62">
        <f>BA137+SUM(N137:AZ137)</f>
        <v>268394</v>
      </c>
      <c r="BC137" s="57" t="str">
        <f>SpellNumber(L137,BB137)</f>
        <v>INR  Two Lakh Sixty Eight Thousand Three Hundred &amp; Ninety Four  Only</v>
      </c>
      <c r="HQ137" s="16"/>
      <c r="HR137" s="16"/>
      <c r="HS137" s="16"/>
      <c r="HT137" s="16"/>
      <c r="HU137" s="16"/>
    </row>
    <row r="138" spans="1:229" s="15" customFormat="1" ht="61.5" customHeight="1">
      <c r="A138" s="67">
        <v>126</v>
      </c>
      <c r="B138" s="75" t="s">
        <v>454</v>
      </c>
      <c r="C138" s="70" t="s">
        <v>177</v>
      </c>
      <c r="D138" s="63">
        <v>1900</v>
      </c>
      <c r="E138" s="64" t="s">
        <v>251</v>
      </c>
      <c r="F138" s="74">
        <v>142.2</v>
      </c>
      <c r="G138" s="58"/>
      <c r="H138" s="48"/>
      <c r="I138" s="47" t="s">
        <v>39</v>
      </c>
      <c r="J138" s="49">
        <f>IF(I138="Less(-)",-1,1)</f>
        <v>1</v>
      </c>
      <c r="K138" s="50" t="s">
        <v>64</v>
      </c>
      <c r="L138" s="50" t="s">
        <v>7</v>
      </c>
      <c r="M138" s="59"/>
      <c r="N138" s="58"/>
      <c r="O138" s="58"/>
      <c r="P138" s="60"/>
      <c r="Q138" s="58"/>
      <c r="R138" s="58"/>
      <c r="S138" s="60"/>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61">
        <f>total_amount_ba($B$2,$D$2,D138,F138,J138,K138,M138)</f>
        <v>270180</v>
      </c>
      <c r="BB138" s="62">
        <f>BA138+SUM(N138:AZ138)</f>
        <v>270180</v>
      </c>
      <c r="BC138" s="57" t="str">
        <f>SpellNumber(L138,BB138)</f>
        <v>INR  Two Lakh Seventy Thousand One Hundred &amp; Eighty  Only</v>
      </c>
      <c r="HQ138" s="16"/>
      <c r="HR138" s="16"/>
      <c r="HS138" s="16"/>
      <c r="HT138" s="16"/>
      <c r="HU138" s="16"/>
    </row>
    <row r="139" spans="1:229" s="15" customFormat="1" ht="61.5" customHeight="1">
      <c r="A139" s="67">
        <v>127</v>
      </c>
      <c r="B139" s="75" t="s">
        <v>455</v>
      </c>
      <c r="C139" s="70" t="s">
        <v>178</v>
      </c>
      <c r="D139" s="63">
        <v>1900</v>
      </c>
      <c r="E139" s="64" t="s">
        <v>251</v>
      </c>
      <c r="F139" s="74">
        <v>143.14</v>
      </c>
      <c r="G139" s="58"/>
      <c r="H139" s="48"/>
      <c r="I139" s="47" t="s">
        <v>39</v>
      </c>
      <c r="J139" s="49">
        <f t="shared" si="5"/>
        <v>1</v>
      </c>
      <c r="K139" s="50" t="s">
        <v>64</v>
      </c>
      <c r="L139" s="50" t="s">
        <v>7</v>
      </c>
      <c r="M139" s="59"/>
      <c r="N139" s="58"/>
      <c r="O139" s="58"/>
      <c r="P139" s="60"/>
      <c r="Q139" s="58"/>
      <c r="R139" s="58"/>
      <c r="S139" s="60"/>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61">
        <f aca="true" t="shared" si="8" ref="BA139:BA176">total_amount_ba($B$2,$D$2,D139,F139,J139,K139,M139)</f>
        <v>271966</v>
      </c>
      <c r="BB139" s="62">
        <f t="shared" si="6"/>
        <v>271966</v>
      </c>
      <c r="BC139" s="57" t="str">
        <f t="shared" si="7"/>
        <v>INR  Two Lakh Seventy One Thousand Nine Hundred &amp; Sixty Six  Only</v>
      </c>
      <c r="HQ139" s="16"/>
      <c r="HR139" s="16"/>
      <c r="HS139" s="16"/>
      <c r="HT139" s="16"/>
      <c r="HU139" s="16"/>
    </row>
    <row r="140" spans="1:229" s="15" customFormat="1" ht="61.5" customHeight="1">
      <c r="A140" s="67">
        <v>128</v>
      </c>
      <c r="B140" s="75" t="s">
        <v>456</v>
      </c>
      <c r="C140" s="70" t="s">
        <v>179</v>
      </c>
      <c r="D140" s="63">
        <v>1900</v>
      </c>
      <c r="E140" s="64" t="s">
        <v>251</v>
      </c>
      <c r="F140" s="74">
        <v>144.08</v>
      </c>
      <c r="G140" s="58"/>
      <c r="H140" s="48"/>
      <c r="I140" s="47" t="s">
        <v>39</v>
      </c>
      <c r="J140" s="49">
        <f t="shared" si="5"/>
        <v>1</v>
      </c>
      <c r="K140" s="50" t="s">
        <v>64</v>
      </c>
      <c r="L140" s="50" t="s">
        <v>7</v>
      </c>
      <c r="M140" s="59"/>
      <c r="N140" s="58"/>
      <c r="O140" s="58"/>
      <c r="P140" s="60"/>
      <c r="Q140" s="58"/>
      <c r="R140" s="58"/>
      <c r="S140" s="60"/>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61">
        <f t="shared" si="8"/>
        <v>273752</v>
      </c>
      <c r="BB140" s="62">
        <f t="shared" si="6"/>
        <v>273752</v>
      </c>
      <c r="BC140" s="57" t="str">
        <f t="shared" si="7"/>
        <v>INR  Two Lakh Seventy Three Thousand Seven Hundred &amp; Fifty Two  Only</v>
      </c>
      <c r="HQ140" s="16"/>
      <c r="HR140" s="16"/>
      <c r="HS140" s="16"/>
      <c r="HT140" s="16"/>
      <c r="HU140" s="16"/>
    </row>
    <row r="141" spans="1:229" s="15" customFormat="1" ht="61.5" customHeight="1">
      <c r="A141" s="67">
        <v>129</v>
      </c>
      <c r="B141" s="75" t="s">
        <v>457</v>
      </c>
      <c r="C141" s="70" t="s">
        <v>180</v>
      </c>
      <c r="D141" s="63">
        <v>1900</v>
      </c>
      <c r="E141" s="64" t="s">
        <v>251</v>
      </c>
      <c r="F141" s="74">
        <v>145.02</v>
      </c>
      <c r="G141" s="58"/>
      <c r="H141" s="48"/>
      <c r="I141" s="47" t="s">
        <v>39</v>
      </c>
      <c r="J141" s="49">
        <f>IF(I141="Less(-)",-1,1)</f>
        <v>1</v>
      </c>
      <c r="K141" s="50" t="s">
        <v>64</v>
      </c>
      <c r="L141" s="50" t="s">
        <v>7</v>
      </c>
      <c r="M141" s="59"/>
      <c r="N141" s="58"/>
      <c r="O141" s="58"/>
      <c r="P141" s="60"/>
      <c r="Q141" s="58"/>
      <c r="R141" s="58"/>
      <c r="S141" s="60"/>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61">
        <f>total_amount_ba($B$2,$D$2,D141,F141,J141,K141,M141)</f>
        <v>275538</v>
      </c>
      <c r="BB141" s="62">
        <f>BA141+SUM(N141:AZ141)</f>
        <v>275538</v>
      </c>
      <c r="BC141" s="57" t="str">
        <f>SpellNumber(L141,BB141)</f>
        <v>INR  Two Lakh Seventy Five Thousand Five Hundred &amp; Thirty Eight  Only</v>
      </c>
      <c r="HQ141" s="16"/>
      <c r="HR141" s="16"/>
      <c r="HS141" s="16"/>
      <c r="HT141" s="16"/>
      <c r="HU141" s="16"/>
    </row>
    <row r="142" spans="1:229" s="15" customFormat="1" ht="61.5" customHeight="1">
      <c r="A142" s="67">
        <v>130</v>
      </c>
      <c r="B142" s="75" t="s">
        <v>458</v>
      </c>
      <c r="C142" s="70" t="s">
        <v>181</v>
      </c>
      <c r="D142" s="63">
        <v>1900</v>
      </c>
      <c r="E142" s="64" t="s">
        <v>251</v>
      </c>
      <c r="F142" s="74">
        <v>145.96</v>
      </c>
      <c r="G142" s="58"/>
      <c r="H142" s="48"/>
      <c r="I142" s="47" t="s">
        <v>39</v>
      </c>
      <c r="J142" s="49">
        <f t="shared" si="5"/>
        <v>1</v>
      </c>
      <c r="K142" s="50" t="s">
        <v>64</v>
      </c>
      <c r="L142" s="50" t="s">
        <v>7</v>
      </c>
      <c r="M142" s="59"/>
      <c r="N142" s="58"/>
      <c r="O142" s="58"/>
      <c r="P142" s="60"/>
      <c r="Q142" s="58"/>
      <c r="R142" s="58"/>
      <c r="S142" s="60"/>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61">
        <f t="shared" si="8"/>
        <v>277324</v>
      </c>
      <c r="BB142" s="62">
        <f t="shared" si="6"/>
        <v>277324</v>
      </c>
      <c r="BC142" s="57" t="str">
        <f t="shared" si="7"/>
        <v>INR  Two Lakh Seventy Seven Thousand Three Hundred &amp; Twenty Four  Only</v>
      </c>
      <c r="HQ142" s="16"/>
      <c r="HR142" s="16"/>
      <c r="HS142" s="16"/>
      <c r="HT142" s="16"/>
      <c r="HU142" s="16"/>
    </row>
    <row r="143" spans="1:229" s="15" customFormat="1" ht="61.5" customHeight="1">
      <c r="A143" s="67">
        <v>131</v>
      </c>
      <c r="B143" s="75" t="s">
        <v>459</v>
      </c>
      <c r="C143" s="70" t="s">
        <v>182</v>
      </c>
      <c r="D143" s="63">
        <v>1900</v>
      </c>
      <c r="E143" s="64" t="s">
        <v>251</v>
      </c>
      <c r="F143" s="74">
        <v>146.9</v>
      </c>
      <c r="G143" s="58"/>
      <c r="H143" s="48"/>
      <c r="I143" s="47" t="s">
        <v>39</v>
      </c>
      <c r="J143" s="49">
        <f aca="true" t="shared" si="9" ref="J143:J187">IF(I143="Less(-)",-1,1)</f>
        <v>1</v>
      </c>
      <c r="K143" s="50" t="s">
        <v>64</v>
      </c>
      <c r="L143" s="50" t="s">
        <v>7</v>
      </c>
      <c r="M143" s="59"/>
      <c r="N143" s="58"/>
      <c r="O143" s="58"/>
      <c r="P143" s="60"/>
      <c r="Q143" s="58"/>
      <c r="R143" s="58"/>
      <c r="S143" s="60"/>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61">
        <f t="shared" si="8"/>
        <v>279110</v>
      </c>
      <c r="BB143" s="62">
        <f aca="true" t="shared" si="10" ref="BB143:BB187">BA143+SUM(N143:AZ143)</f>
        <v>279110</v>
      </c>
      <c r="BC143" s="57" t="str">
        <f aca="true" t="shared" si="11" ref="BC143:BC187">SpellNumber(L143,BB143)</f>
        <v>INR  Two Lakh Seventy Nine Thousand One Hundred &amp; Ten  Only</v>
      </c>
      <c r="HQ143" s="16"/>
      <c r="HR143" s="16"/>
      <c r="HS143" s="16"/>
      <c r="HT143" s="16"/>
      <c r="HU143" s="16"/>
    </row>
    <row r="144" spans="1:229" s="15" customFormat="1" ht="61.5" customHeight="1">
      <c r="A144" s="67">
        <v>132</v>
      </c>
      <c r="B144" s="75" t="s">
        <v>460</v>
      </c>
      <c r="C144" s="70" t="s">
        <v>183</v>
      </c>
      <c r="D144" s="63">
        <v>1900</v>
      </c>
      <c r="E144" s="64" t="s">
        <v>251</v>
      </c>
      <c r="F144" s="74">
        <v>147.84</v>
      </c>
      <c r="G144" s="58"/>
      <c r="H144" s="48"/>
      <c r="I144" s="47" t="s">
        <v>39</v>
      </c>
      <c r="J144" s="49">
        <f t="shared" si="9"/>
        <v>1</v>
      </c>
      <c r="K144" s="50" t="s">
        <v>64</v>
      </c>
      <c r="L144" s="50" t="s">
        <v>7</v>
      </c>
      <c r="M144" s="59"/>
      <c r="N144" s="58"/>
      <c r="O144" s="58"/>
      <c r="P144" s="60"/>
      <c r="Q144" s="58"/>
      <c r="R144" s="58"/>
      <c r="S144" s="60"/>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61">
        <f t="shared" si="8"/>
        <v>280896</v>
      </c>
      <c r="BB144" s="62">
        <f t="shared" si="10"/>
        <v>280896</v>
      </c>
      <c r="BC144" s="57" t="str">
        <f t="shared" si="11"/>
        <v>INR  Two Lakh Eighty Thousand Eight Hundred &amp; Ninety Six  Only</v>
      </c>
      <c r="HQ144" s="16"/>
      <c r="HR144" s="16"/>
      <c r="HS144" s="16"/>
      <c r="HT144" s="16"/>
      <c r="HU144" s="16"/>
    </row>
    <row r="145" spans="1:229" s="15" customFormat="1" ht="61.5" customHeight="1">
      <c r="A145" s="67">
        <v>133</v>
      </c>
      <c r="B145" s="75" t="s">
        <v>461</v>
      </c>
      <c r="C145" s="70" t="s">
        <v>184</v>
      </c>
      <c r="D145" s="63">
        <v>1900</v>
      </c>
      <c r="E145" s="64" t="s">
        <v>251</v>
      </c>
      <c r="F145" s="74">
        <v>148.78</v>
      </c>
      <c r="G145" s="58"/>
      <c r="H145" s="48"/>
      <c r="I145" s="47" t="s">
        <v>39</v>
      </c>
      <c r="J145" s="49">
        <f>IF(I145="Less(-)",-1,1)</f>
        <v>1</v>
      </c>
      <c r="K145" s="50" t="s">
        <v>64</v>
      </c>
      <c r="L145" s="50" t="s">
        <v>7</v>
      </c>
      <c r="M145" s="59"/>
      <c r="N145" s="58"/>
      <c r="O145" s="58"/>
      <c r="P145" s="60"/>
      <c r="Q145" s="58"/>
      <c r="R145" s="58"/>
      <c r="S145" s="60"/>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61">
        <f>total_amount_ba($B$2,$D$2,D145,F145,J145,K145,M145)</f>
        <v>282682</v>
      </c>
      <c r="BB145" s="62">
        <f>BA145+SUM(N145:AZ145)</f>
        <v>282682</v>
      </c>
      <c r="BC145" s="57" t="str">
        <f>SpellNumber(L145,BB145)</f>
        <v>INR  Two Lakh Eighty Two Thousand Six Hundred &amp; Eighty Two  Only</v>
      </c>
      <c r="HQ145" s="16"/>
      <c r="HR145" s="16"/>
      <c r="HS145" s="16"/>
      <c r="HT145" s="16"/>
      <c r="HU145" s="16"/>
    </row>
    <row r="146" spans="1:229" s="15" customFormat="1" ht="66" customHeight="1">
      <c r="A146" s="67">
        <v>134</v>
      </c>
      <c r="B146" s="75" t="s">
        <v>462</v>
      </c>
      <c r="C146" s="70" t="s">
        <v>185</v>
      </c>
      <c r="D146" s="63">
        <v>845</v>
      </c>
      <c r="E146" s="64" t="s">
        <v>251</v>
      </c>
      <c r="F146" s="74">
        <v>20.52</v>
      </c>
      <c r="G146" s="58"/>
      <c r="H146" s="48"/>
      <c r="I146" s="47" t="s">
        <v>39</v>
      </c>
      <c r="J146" s="49">
        <f t="shared" si="9"/>
        <v>1</v>
      </c>
      <c r="K146" s="50" t="s">
        <v>64</v>
      </c>
      <c r="L146" s="50" t="s">
        <v>7</v>
      </c>
      <c r="M146" s="59"/>
      <c r="N146" s="58"/>
      <c r="O146" s="58"/>
      <c r="P146" s="60"/>
      <c r="Q146" s="58"/>
      <c r="R146" s="58"/>
      <c r="S146" s="60"/>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61">
        <f t="shared" si="8"/>
        <v>17339.4</v>
      </c>
      <c r="BB146" s="62">
        <f t="shared" si="10"/>
        <v>17339.4</v>
      </c>
      <c r="BC146" s="57" t="str">
        <f t="shared" si="11"/>
        <v>INR  Seventeen Thousand Three Hundred &amp; Thirty Nine  and Paise Forty Only</v>
      </c>
      <c r="HQ146" s="16"/>
      <c r="HR146" s="16"/>
      <c r="HS146" s="16"/>
      <c r="HT146" s="16"/>
      <c r="HU146" s="16"/>
    </row>
    <row r="147" spans="1:229" s="15" customFormat="1" ht="108">
      <c r="A147" s="67">
        <v>135</v>
      </c>
      <c r="B147" s="75" t="s">
        <v>463</v>
      </c>
      <c r="C147" s="70" t="s">
        <v>186</v>
      </c>
      <c r="D147" s="63">
        <v>40232.99</v>
      </c>
      <c r="E147" s="64" t="s">
        <v>408</v>
      </c>
      <c r="F147" s="74">
        <v>54.86</v>
      </c>
      <c r="G147" s="58"/>
      <c r="H147" s="48"/>
      <c r="I147" s="47" t="s">
        <v>39</v>
      </c>
      <c r="J147" s="49">
        <f t="shared" si="9"/>
        <v>1</v>
      </c>
      <c r="K147" s="50" t="s">
        <v>64</v>
      </c>
      <c r="L147" s="50" t="s">
        <v>7</v>
      </c>
      <c r="M147" s="59"/>
      <c r="N147" s="58"/>
      <c r="O147" s="58"/>
      <c r="P147" s="60"/>
      <c r="Q147" s="58"/>
      <c r="R147" s="58"/>
      <c r="S147" s="60"/>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61">
        <f t="shared" si="8"/>
        <v>2207181.83</v>
      </c>
      <c r="BB147" s="62">
        <f t="shared" si="10"/>
        <v>2207181.83</v>
      </c>
      <c r="BC147" s="57" t="str">
        <f t="shared" si="11"/>
        <v>INR  Twenty Two Lakh Seven Thousand One Hundred &amp; Eighty One  and Paise Eighty Three Only</v>
      </c>
      <c r="HQ147" s="16"/>
      <c r="HR147" s="16"/>
      <c r="HS147" s="16"/>
      <c r="HT147" s="16"/>
      <c r="HU147" s="16"/>
    </row>
    <row r="148" spans="1:229" s="15" customFormat="1" ht="60.75" customHeight="1">
      <c r="A148" s="67">
        <v>136</v>
      </c>
      <c r="B148" s="75" t="s">
        <v>464</v>
      </c>
      <c r="C148" s="70" t="s">
        <v>187</v>
      </c>
      <c r="D148" s="63">
        <v>40232.99</v>
      </c>
      <c r="E148" s="64" t="s">
        <v>408</v>
      </c>
      <c r="F148" s="74">
        <v>79.18</v>
      </c>
      <c r="G148" s="58"/>
      <c r="H148" s="48"/>
      <c r="I148" s="47" t="s">
        <v>39</v>
      </c>
      <c r="J148" s="49">
        <f>IF(I148="Less(-)",-1,1)</f>
        <v>1</v>
      </c>
      <c r="K148" s="50" t="s">
        <v>64</v>
      </c>
      <c r="L148" s="50" t="s">
        <v>7</v>
      </c>
      <c r="M148" s="59"/>
      <c r="N148" s="58"/>
      <c r="O148" s="58"/>
      <c r="P148" s="60"/>
      <c r="Q148" s="58"/>
      <c r="R148" s="58"/>
      <c r="S148" s="60"/>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61">
        <f>total_amount_ba($B$2,$D$2,D148,F148,J148,K148,M148)</f>
        <v>3185648.15</v>
      </c>
      <c r="BB148" s="62">
        <f>BA148+SUM(N148:AZ148)</f>
        <v>3185648.15</v>
      </c>
      <c r="BC148" s="57" t="str">
        <f>SpellNumber(L148,BB148)</f>
        <v>INR  Thirty One Lakh Eighty Five Thousand Six Hundred &amp; Forty Eight  and Paise Fifteen Only</v>
      </c>
      <c r="HQ148" s="16"/>
      <c r="HR148" s="16"/>
      <c r="HS148" s="16"/>
      <c r="HT148" s="16"/>
      <c r="HU148" s="16"/>
    </row>
    <row r="149" spans="1:229" s="15" customFormat="1" ht="87.75" customHeight="1">
      <c r="A149" s="67">
        <v>137</v>
      </c>
      <c r="B149" s="75" t="s">
        <v>465</v>
      </c>
      <c r="C149" s="70" t="s">
        <v>188</v>
      </c>
      <c r="D149" s="63">
        <v>650</v>
      </c>
      <c r="E149" s="64" t="s">
        <v>408</v>
      </c>
      <c r="F149" s="74">
        <v>10.35</v>
      </c>
      <c r="G149" s="58"/>
      <c r="H149" s="48"/>
      <c r="I149" s="47" t="s">
        <v>39</v>
      </c>
      <c r="J149" s="49">
        <f t="shared" si="9"/>
        <v>1</v>
      </c>
      <c r="K149" s="50" t="s">
        <v>64</v>
      </c>
      <c r="L149" s="50" t="s">
        <v>7</v>
      </c>
      <c r="M149" s="59"/>
      <c r="N149" s="58"/>
      <c r="O149" s="58"/>
      <c r="P149" s="60"/>
      <c r="Q149" s="58"/>
      <c r="R149" s="58"/>
      <c r="S149" s="60"/>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61">
        <f t="shared" si="8"/>
        <v>6727.5</v>
      </c>
      <c r="BB149" s="62">
        <f t="shared" si="10"/>
        <v>6727.5</v>
      </c>
      <c r="BC149" s="57" t="str">
        <f t="shared" si="11"/>
        <v>INR  Six Thousand Seven Hundred &amp; Twenty Seven  and Paise Fifty Only</v>
      </c>
      <c r="HQ149" s="16"/>
      <c r="HR149" s="16"/>
      <c r="HS149" s="16"/>
      <c r="HT149" s="16"/>
      <c r="HU149" s="16"/>
    </row>
    <row r="150" spans="1:229" s="15" customFormat="1" ht="91.5" customHeight="1">
      <c r="A150" s="67">
        <v>138</v>
      </c>
      <c r="B150" s="75" t="s">
        <v>466</v>
      </c>
      <c r="C150" s="70" t="s">
        <v>189</v>
      </c>
      <c r="D150" s="63">
        <v>650.2</v>
      </c>
      <c r="E150" s="64" t="s">
        <v>408</v>
      </c>
      <c r="F150" s="74">
        <v>55.43</v>
      </c>
      <c r="G150" s="58"/>
      <c r="H150" s="48"/>
      <c r="I150" s="47" t="s">
        <v>39</v>
      </c>
      <c r="J150" s="49">
        <f t="shared" si="9"/>
        <v>1</v>
      </c>
      <c r="K150" s="50" t="s">
        <v>64</v>
      </c>
      <c r="L150" s="50" t="s">
        <v>7</v>
      </c>
      <c r="M150" s="59"/>
      <c r="N150" s="58"/>
      <c r="O150" s="58"/>
      <c r="P150" s="60"/>
      <c r="Q150" s="58"/>
      <c r="R150" s="58"/>
      <c r="S150" s="60"/>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61">
        <f t="shared" si="8"/>
        <v>36040.59</v>
      </c>
      <c r="BB150" s="62">
        <f t="shared" si="10"/>
        <v>36040.59</v>
      </c>
      <c r="BC150" s="57" t="str">
        <f t="shared" si="11"/>
        <v>INR  Thirty Six Thousand  &amp;Forty  and Paise Fifty Nine Only</v>
      </c>
      <c r="HQ150" s="16"/>
      <c r="HR150" s="16"/>
      <c r="HS150" s="16"/>
      <c r="HT150" s="16"/>
      <c r="HU150" s="16"/>
    </row>
    <row r="151" spans="1:229" s="15" customFormat="1" ht="100.5" customHeight="1">
      <c r="A151" s="67">
        <v>139</v>
      </c>
      <c r="B151" s="75" t="s">
        <v>467</v>
      </c>
      <c r="C151" s="70" t="s">
        <v>190</v>
      </c>
      <c r="D151" s="63">
        <v>156</v>
      </c>
      <c r="E151" s="64" t="s">
        <v>408</v>
      </c>
      <c r="F151" s="74">
        <v>37.45</v>
      </c>
      <c r="G151" s="58"/>
      <c r="H151" s="48"/>
      <c r="I151" s="47" t="s">
        <v>39</v>
      </c>
      <c r="J151" s="49">
        <f>IF(I151="Less(-)",-1,1)</f>
        <v>1</v>
      </c>
      <c r="K151" s="50" t="s">
        <v>64</v>
      </c>
      <c r="L151" s="50" t="s">
        <v>7</v>
      </c>
      <c r="M151" s="59"/>
      <c r="N151" s="58"/>
      <c r="O151" s="58"/>
      <c r="P151" s="60"/>
      <c r="Q151" s="58"/>
      <c r="R151" s="58"/>
      <c r="S151" s="60"/>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61">
        <f>total_amount_ba($B$2,$D$2,D151,F151,J151,K151,M151)</f>
        <v>5842.2</v>
      </c>
      <c r="BB151" s="62">
        <f>BA151+SUM(N151:AZ151)</f>
        <v>5842.2</v>
      </c>
      <c r="BC151" s="57" t="str">
        <f>SpellNumber(L151,BB151)</f>
        <v>INR  Five Thousand Eight Hundred &amp; Forty Two  and Paise Twenty Only</v>
      </c>
      <c r="HQ151" s="16"/>
      <c r="HR151" s="16"/>
      <c r="HS151" s="16"/>
      <c r="HT151" s="16"/>
      <c r="HU151" s="16"/>
    </row>
    <row r="152" spans="1:229" s="15" customFormat="1" ht="100.5" customHeight="1">
      <c r="A152" s="67">
        <v>140</v>
      </c>
      <c r="B152" s="75" t="s">
        <v>468</v>
      </c>
      <c r="C152" s="70" t="s">
        <v>191</v>
      </c>
      <c r="D152" s="63">
        <v>156</v>
      </c>
      <c r="E152" s="64" t="s">
        <v>408</v>
      </c>
      <c r="F152" s="74">
        <v>38.26</v>
      </c>
      <c r="G152" s="58"/>
      <c r="H152" s="48"/>
      <c r="I152" s="47" t="s">
        <v>39</v>
      </c>
      <c r="J152" s="49">
        <f>IF(I152="Less(-)",-1,1)</f>
        <v>1</v>
      </c>
      <c r="K152" s="50" t="s">
        <v>64</v>
      </c>
      <c r="L152" s="50" t="s">
        <v>7</v>
      </c>
      <c r="M152" s="59"/>
      <c r="N152" s="58"/>
      <c r="O152" s="58"/>
      <c r="P152" s="60"/>
      <c r="Q152" s="58"/>
      <c r="R152" s="58"/>
      <c r="S152" s="60"/>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61">
        <f>total_amount_ba($B$2,$D$2,D152,F152,J152,K152,M152)</f>
        <v>5968.56</v>
      </c>
      <c r="BB152" s="62">
        <f>BA152+SUM(N152:AZ152)</f>
        <v>5968.56</v>
      </c>
      <c r="BC152" s="57" t="str">
        <f>SpellNumber(L152,BB152)</f>
        <v>INR  Five Thousand Nine Hundred &amp; Sixty Eight  and Paise Fifty Six Only</v>
      </c>
      <c r="HQ152" s="16"/>
      <c r="HR152" s="16"/>
      <c r="HS152" s="16"/>
      <c r="HT152" s="16"/>
      <c r="HU152" s="16"/>
    </row>
    <row r="153" spans="1:229" s="15" customFormat="1" ht="100.5" customHeight="1">
      <c r="A153" s="67">
        <v>141</v>
      </c>
      <c r="B153" s="75" t="s">
        <v>469</v>
      </c>
      <c r="C153" s="70" t="s">
        <v>192</v>
      </c>
      <c r="D153" s="63">
        <v>156</v>
      </c>
      <c r="E153" s="64" t="s">
        <v>408</v>
      </c>
      <c r="F153" s="74">
        <v>39.06</v>
      </c>
      <c r="G153" s="58"/>
      <c r="H153" s="48"/>
      <c r="I153" s="47" t="s">
        <v>39</v>
      </c>
      <c r="J153" s="49">
        <f>IF(I153="Less(-)",-1,1)</f>
        <v>1</v>
      </c>
      <c r="K153" s="50" t="s">
        <v>64</v>
      </c>
      <c r="L153" s="50" t="s">
        <v>7</v>
      </c>
      <c r="M153" s="59"/>
      <c r="N153" s="58"/>
      <c r="O153" s="58"/>
      <c r="P153" s="60"/>
      <c r="Q153" s="58"/>
      <c r="R153" s="58"/>
      <c r="S153" s="60"/>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61">
        <f>total_amount_ba($B$2,$D$2,D153,F153,J153,K153,M153)</f>
        <v>6093.36</v>
      </c>
      <c r="BB153" s="62">
        <f>BA153+SUM(N153:AZ153)</f>
        <v>6093.36</v>
      </c>
      <c r="BC153" s="57" t="str">
        <f>SpellNumber(L153,BB153)</f>
        <v>INR  Six Thousand  &amp;Ninety Three  and Paise Thirty Six Only</v>
      </c>
      <c r="HQ153" s="16"/>
      <c r="HR153" s="16"/>
      <c r="HS153" s="16"/>
      <c r="HT153" s="16"/>
      <c r="HU153" s="16"/>
    </row>
    <row r="154" spans="1:229" s="15" customFormat="1" ht="100.5" customHeight="1">
      <c r="A154" s="67">
        <v>142</v>
      </c>
      <c r="B154" s="75" t="s">
        <v>470</v>
      </c>
      <c r="C154" s="70" t="s">
        <v>193</v>
      </c>
      <c r="D154" s="63">
        <v>156</v>
      </c>
      <c r="E154" s="64" t="s">
        <v>408</v>
      </c>
      <c r="F154" s="74">
        <v>39.86</v>
      </c>
      <c r="G154" s="58"/>
      <c r="H154" s="48"/>
      <c r="I154" s="47" t="s">
        <v>39</v>
      </c>
      <c r="J154" s="49">
        <f t="shared" si="9"/>
        <v>1</v>
      </c>
      <c r="K154" s="50" t="s">
        <v>64</v>
      </c>
      <c r="L154" s="50" t="s">
        <v>7</v>
      </c>
      <c r="M154" s="59"/>
      <c r="N154" s="58"/>
      <c r="O154" s="58"/>
      <c r="P154" s="60"/>
      <c r="Q154" s="58"/>
      <c r="R154" s="58"/>
      <c r="S154" s="60"/>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61">
        <f t="shared" si="8"/>
        <v>6218.16</v>
      </c>
      <c r="BB154" s="62">
        <f t="shared" si="10"/>
        <v>6218.16</v>
      </c>
      <c r="BC154" s="57" t="str">
        <f t="shared" si="11"/>
        <v>INR  Six Thousand Two Hundred &amp; Eighteen  and Paise Sixteen Only</v>
      </c>
      <c r="HQ154" s="16"/>
      <c r="HR154" s="16"/>
      <c r="HS154" s="16"/>
      <c r="HT154" s="16"/>
      <c r="HU154" s="16"/>
    </row>
    <row r="155" spans="1:229" s="15" customFormat="1" ht="100.5" customHeight="1">
      <c r="A155" s="67">
        <v>143</v>
      </c>
      <c r="B155" s="75" t="s">
        <v>471</v>
      </c>
      <c r="C155" s="70" t="s">
        <v>194</v>
      </c>
      <c r="D155" s="63">
        <v>156</v>
      </c>
      <c r="E155" s="64" t="s">
        <v>408</v>
      </c>
      <c r="F155" s="74">
        <v>40.67</v>
      </c>
      <c r="G155" s="58"/>
      <c r="H155" s="48"/>
      <c r="I155" s="47" t="s">
        <v>39</v>
      </c>
      <c r="J155" s="49">
        <f t="shared" si="9"/>
        <v>1</v>
      </c>
      <c r="K155" s="50" t="s">
        <v>64</v>
      </c>
      <c r="L155" s="50" t="s">
        <v>7</v>
      </c>
      <c r="M155" s="59"/>
      <c r="N155" s="58"/>
      <c r="O155" s="58"/>
      <c r="P155" s="60"/>
      <c r="Q155" s="58"/>
      <c r="R155" s="58"/>
      <c r="S155" s="60"/>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61">
        <f t="shared" si="8"/>
        <v>6344.52</v>
      </c>
      <c r="BB155" s="62">
        <f t="shared" si="10"/>
        <v>6344.52</v>
      </c>
      <c r="BC155" s="57" t="str">
        <f t="shared" si="11"/>
        <v>INR  Six Thousand Three Hundred &amp; Forty Four  and Paise Fifty Two Only</v>
      </c>
      <c r="HQ155" s="16"/>
      <c r="HR155" s="16"/>
      <c r="HS155" s="16"/>
      <c r="HT155" s="16"/>
      <c r="HU155" s="16"/>
    </row>
    <row r="156" spans="1:229" s="15" customFormat="1" ht="100.5" customHeight="1">
      <c r="A156" s="67">
        <v>144</v>
      </c>
      <c r="B156" s="75" t="s">
        <v>472</v>
      </c>
      <c r="C156" s="70" t="s">
        <v>195</v>
      </c>
      <c r="D156" s="63">
        <v>156</v>
      </c>
      <c r="E156" s="64" t="s">
        <v>408</v>
      </c>
      <c r="F156" s="74">
        <v>41.59</v>
      </c>
      <c r="G156" s="58"/>
      <c r="H156" s="48"/>
      <c r="I156" s="47" t="s">
        <v>39</v>
      </c>
      <c r="J156" s="49">
        <f t="shared" si="9"/>
        <v>1</v>
      </c>
      <c r="K156" s="50" t="s">
        <v>64</v>
      </c>
      <c r="L156" s="50" t="s">
        <v>7</v>
      </c>
      <c r="M156" s="59"/>
      <c r="N156" s="58"/>
      <c r="O156" s="58"/>
      <c r="P156" s="60"/>
      <c r="Q156" s="58"/>
      <c r="R156" s="58"/>
      <c r="S156" s="60"/>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61">
        <f t="shared" si="8"/>
        <v>6488.04</v>
      </c>
      <c r="BB156" s="62">
        <f t="shared" si="10"/>
        <v>6488.04</v>
      </c>
      <c r="BC156" s="57" t="str">
        <f t="shared" si="11"/>
        <v>INR  Six Thousand Four Hundred &amp; Eighty Eight  and Paise Four Only</v>
      </c>
      <c r="HQ156" s="16"/>
      <c r="HR156" s="16"/>
      <c r="HS156" s="16"/>
      <c r="HT156" s="16"/>
      <c r="HU156" s="16"/>
    </row>
    <row r="157" spans="1:229" s="15" customFormat="1" ht="100.5" customHeight="1">
      <c r="A157" s="67">
        <v>145</v>
      </c>
      <c r="B157" s="75" t="s">
        <v>473</v>
      </c>
      <c r="C157" s="70" t="s">
        <v>196</v>
      </c>
      <c r="D157" s="63">
        <v>156</v>
      </c>
      <c r="E157" s="64" t="s">
        <v>408</v>
      </c>
      <c r="F157" s="74">
        <v>42.52</v>
      </c>
      <c r="G157" s="58"/>
      <c r="H157" s="48"/>
      <c r="I157" s="47" t="s">
        <v>39</v>
      </c>
      <c r="J157" s="49">
        <f t="shared" si="9"/>
        <v>1</v>
      </c>
      <c r="K157" s="50" t="s">
        <v>64</v>
      </c>
      <c r="L157" s="50" t="s">
        <v>7</v>
      </c>
      <c r="M157" s="59"/>
      <c r="N157" s="58"/>
      <c r="O157" s="58"/>
      <c r="P157" s="60"/>
      <c r="Q157" s="58"/>
      <c r="R157" s="58"/>
      <c r="S157" s="60"/>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61">
        <f t="shared" si="8"/>
        <v>6633.12</v>
      </c>
      <c r="BB157" s="62">
        <f t="shared" si="10"/>
        <v>6633.12</v>
      </c>
      <c r="BC157" s="57" t="str">
        <f t="shared" si="11"/>
        <v>INR  Six Thousand Six Hundred &amp; Thirty Three  and Paise Twelve Only</v>
      </c>
      <c r="HQ157" s="16"/>
      <c r="HR157" s="16"/>
      <c r="HS157" s="16"/>
      <c r="HT157" s="16"/>
      <c r="HU157" s="16"/>
    </row>
    <row r="158" spans="1:229" s="15" customFormat="1" ht="100.5" customHeight="1">
      <c r="A158" s="67">
        <v>146</v>
      </c>
      <c r="B158" s="75" t="s">
        <v>474</v>
      </c>
      <c r="C158" s="70" t="s">
        <v>197</v>
      </c>
      <c r="D158" s="63">
        <v>156</v>
      </c>
      <c r="E158" s="64" t="s">
        <v>408</v>
      </c>
      <c r="F158" s="74">
        <v>43.45</v>
      </c>
      <c r="G158" s="58"/>
      <c r="H158" s="48"/>
      <c r="I158" s="47" t="s">
        <v>39</v>
      </c>
      <c r="J158" s="49">
        <f t="shared" si="9"/>
        <v>1</v>
      </c>
      <c r="K158" s="50" t="s">
        <v>64</v>
      </c>
      <c r="L158" s="50" t="s">
        <v>7</v>
      </c>
      <c r="M158" s="59"/>
      <c r="N158" s="58"/>
      <c r="O158" s="58"/>
      <c r="P158" s="60"/>
      <c r="Q158" s="58"/>
      <c r="R158" s="58"/>
      <c r="S158" s="60"/>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61">
        <f t="shared" si="8"/>
        <v>6778.2</v>
      </c>
      <c r="BB158" s="62">
        <f t="shared" si="10"/>
        <v>6778.2</v>
      </c>
      <c r="BC158" s="57" t="str">
        <f t="shared" si="11"/>
        <v>INR  Six Thousand Seven Hundred &amp; Seventy Eight  and Paise Twenty Only</v>
      </c>
      <c r="HQ158" s="16"/>
      <c r="HR158" s="16"/>
      <c r="HS158" s="16"/>
      <c r="HT158" s="16"/>
      <c r="HU158" s="16"/>
    </row>
    <row r="159" spans="1:229" s="15" customFormat="1" ht="100.5" customHeight="1">
      <c r="A159" s="67">
        <v>147</v>
      </c>
      <c r="B159" s="75" t="s">
        <v>475</v>
      </c>
      <c r="C159" s="70" t="s">
        <v>198</v>
      </c>
      <c r="D159" s="63">
        <v>156</v>
      </c>
      <c r="E159" s="64" t="s">
        <v>408</v>
      </c>
      <c r="F159" s="74">
        <v>44.38</v>
      </c>
      <c r="G159" s="58"/>
      <c r="H159" s="48"/>
      <c r="I159" s="47" t="s">
        <v>39</v>
      </c>
      <c r="J159" s="49">
        <f t="shared" si="9"/>
        <v>1</v>
      </c>
      <c r="K159" s="50" t="s">
        <v>64</v>
      </c>
      <c r="L159" s="50" t="s">
        <v>7</v>
      </c>
      <c r="M159" s="59"/>
      <c r="N159" s="58"/>
      <c r="O159" s="58"/>
      <c r="P159" s="60"/>
      <c r="Q159" s="58"/>
      <c r="R159" s="58"/>
      <c r="S159" s="60"/>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61">
        <f t="shared" si="8"/>
        <v>6923.28</v>
      </c>
      <c r="BB159" s="62">
        <f t="shared" si="10"/>
        <v>6923.28</v>
      </c>
      <c r="BC159" s="57" t="str">
        <f t="shared" si="11"/>
        <v>INR  Six Thousand Nine Hundred &amp; Twenty Three  and Paise Twenty Eight Only</v>
      </c>
      <c r="HQ159" s="16"/>
      <c r="HR159" s="16"/>
      <c r="HS159" s="16"/>
      <c r="HT159" s="16"/>
      <c r="HU159" s="16"/>
    </row>
    <row r="160" spans="1:229" s="15" customFormat="1" ht="100.5" customHeight="1">
      <c r="A160" s="67">
        <v>148</v>
      </c>
      <c r="B160" s="75" t="s">
        <v>476</v>
      </c>
      <c r="C160" s="70" t="s">
        <v>199</v>
      </c>
      <c r="D160" s="63">
        <v>156</v>
      </c>
      <c r="E160" s="64" t="s">
        <v>408</v>
      </c>
      <c r="F160" s="74">
        <v>45.3</v>
      </c>
      <c r="G160" s="58"/>
      <c r="H160" s="48"/>
      <c r="I160" s="47" t="s">
        <v>39</v>
      </c>
      <c r="J160" s="49">
        <f t="shared" si="9"/>
        <v>1</v>
      </c>
      <c r="K160" s="50" t="s">
        <v>64</v>
      </c>
      <c r="L160" s="50" t="s">
        <v>7</v>
      </c>
      <c r="M160" s="59"/>
      <c r="N160" s="58"/>
      <c r="O160" s="58"/>
      <c r="P160" s="60"/>
      <c r="Q160" s="58"/>
      <c r="R160" s="58"/>
      <c r="S160" s="60"/>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61">
        <f t="shared" si="8"/>
        <v>7066.8</v>
      </c>
      <c r="BB160" s="62">
        <f t="shared" si="10"/>
        <v>7066.8</v>
      </c>
      <c r="BC160" s="57" t="str">
        <f t="shared" si="11"/>
        <v>INR  Seven Thousand  &amp;Sixty Six  and Paise Eighty Only</v>
      </c>
      <c r="HQ160" s="16"/>
      <c r="HR160" s="16"/>
      <c r="HS160" s="16"/>
      <c r="HT160" s="16"/>
      <c r="HU160" s="16"/>
    </row>
    <row r="161" spans="1:229" s="15" customFormat="1" ht="100.5" customHeight="1">
      <c r="A161" s="67">
        <v>149</v>
      </c>
      <c r="B161" s="75" t="s">
        <v>477</v>
      </c>
      <c r="C161" s="70" t="s">
        <v>200</v>
      </c>
      <c r="D161" s="63">
        <v>156</v>
      </c>
      <c r="E161" s="64" t="s">
        <v>408</v>
      </c>
      <c r="F161" s="74">
        <v>46.23</v>
      </c>
      <c r="G161" s="58"/>
      <c r="H161" s="48"/>
      <c r="I161" s="47" t="s">
        <v>39</v>
      </c>
      <c r="J161" s="49">
        <f t="shared" si="9"/>
        <v>1</v>
      </c>
      <c r="K161" s="50" t="s">
        <v>64</v>
      </c>
      <c r="L161" s="50" t="s">
        <v>7</v>
      </c>
      <c r="M161" s="59"/>
      <c r="N161" s="58"/>
      <c r="O161" s="58"/>
      <c r="P161" s="60"/>
      <c r="Q161" s="58"/>
      <c r="R161" s="58"/>
      <c r="S161" s="60"/>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61">
        <f t="shared" si="8"/>
        <v>7211.88</v>
      </c>
      <c r="BB161" s="62">
        <f t="shared" si="10"/>
        <v>7211.88</v>
      </c>
      <c r="BC161" s="57" t="str">
        <f t="shared" si="11"/>
        <v>INR  Seven Thousand Two Hundred &amp; Eleven  and Paise Eighty Eight Only</v>
      </c>
      <c r="HQ161" s="16"/>
      <c r="HR161" s="16"/>
      <c r="HS161" s="16"/>
      <c r="HT161" s="16"/>
      <c r="HU161" s="16"/>
    </row>
    <row r="162" spans="1:229" s="15" customFormat="1" ht="100.5" customHeight="1">
      <c r="A162" s="67">
        <v>150</v>
      </c>
      <c r="B162" s="75" t="s">
        <v>478</v>
      </c>
      <c r="C162" s="70" t="s">
        <v>201</v>
      </c>
      <c r="D162" s="63">
        <v>156</v>
      </c>
      <c r="E162" s="64" t="s">
        <v>408</v>
      </c>
      <c r="F162" s="74">
        <v>47.16</v>
      </c>
      <c r="G162" s="58"/>
      <c r="H162" s="48"/>
      <c r="I162" s="47" t="s">
        <v>39</v>
      </c>
      <c r="J162" s="49">
        <f t="shared" si="9"/>
        <v>1</v>
      </c>
      <c r="K162" s="50" t="s">
        <v>64</v>
      </c>
      <c r="L162" s="50" t="s">
        <v>7</v>
      </c>
      <c r="M162" s="59"/>
      <c r="N162" s="58"/>
      <c r="O162" s="58"/>
      <c r="P162" s="60"/>
      <c r="Q162" s="58"/>
      <c r="R162" s="58"/>
      <c r="S162" s="60"/>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61">
        <f t="shared" si="8"/>
        <v>7356.96</v>
      </c>
      <c r="BB162" s="62">
        <f t="shared" si="10"/>
        <v>7356.96</v>
      </c>
      <c r="BC162" s="57" t="str">
        <f t="shared" si="11"/>
        <v>INR  Seven Thousand Three Hundred &amp; Fifty Six  and Paise Ninety Six Only</v>
      </c>
      <c r="HQ162" s="16"/>
      <c r="HR162" s="16"/>
      <c r="HS162" s="16"/>
      <c r="HT162" s="16"/>
      <c r="HU162" s="16"/>
    </row>
    <row r="163" spans="1:229" s="15" customFormat="1" ht="100.5" customHeight="1">
      <c r="A163" s="67">
        <v>151</v>
      </c>
      <c r="B163" s="75" t="s">
        <v>479</v>
      </c>
      <c r="C163" s="70" t="s">
        <v>202</v>
      </c>
      <c r="D163" s="63">
        <v>156</v>
      </c>
      <c r="E163" s="64" t="s">
        <v>408</v>
      </c>
      <c r="F163" s="74">
        <v>48.09</v>
      </c>
      <c r="G163" s="58"/>
      <c r="H163" s="48"/>
      <c r="I163" s="47" t="s">
        <v>39</v>
      </c>
      <c r="J163" s="49">
        <f t="shared" si="9"/>
        <v>1</v>
      </c>
      <c r="K163" s="50" t="s">
        <v>64</v>
      </c>
      <c r="L163" s="50" t="s">
        <v>7</v>
      </c>
      <c r="M163" s="59"/>
      <c r="N163" s="58"/>
      <c r="O163" s="58"/>
      <c r="P163" s="60"/>
      <c r="Q163" s="58"/>
      <c r="R163" s="58"/>
      <c r="S163" s="60"/>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61">
        <f t="shared" si="8"/>
        <v>7502.04</v>
      </c>
      <c r="BB163" s="62">
        <f t="shared" si="10"/>
        <v>7502.04</v>
      </c>
      <c r="BC163" s="57" t="str">
        <f t="shared" si="11"/>
        <v>INR  Seven Thousand Five Hundred &amp; Two  and Paise Four Only</v>
      </c>
      <c r="HQ163" s="16"/>
      <c r="HR163" s="16"/>
      <c r="HS163" s="16"/>
      <c r="HT163" s="16"/>
      <c r="HU163" s="16"/>
    </row>
    <row r="164" spans="1:229" s="15" customFormat="1" ht="71.25" customHeight="1">
      <c r="A164" s="67">
        <v>152</v>
      </c>
      <c r="B164" s="75" t="s">
        <v>480</v>
      </c>
      <c r="C164" s="70" t="s">
        <v>203</v>
      </c>
      <c r="D164" s="63">
        <v>2028</v>
      </c>
      <c r="E164" s="64" t="s">
        <v>408</v>
      </c>
      <c r="F164" s="74">
        <v>89.36</v>
      </c>
      <c r="G164" s="58"/>
      <c r="H164" s="48"/>
      <c r="I164" s="47" t="s">
        <v>39</v>
      </c>
      <c r="J164" s="49">
        <f t="shared" si="9"/>
        <v>1</v>
      </c>
      <c r="K164" s="50" t="s">
        <v>64</v>
      </c>
      <c r="L164" s="50" t="s">
        <v>7</v>
      </c>
      <c r="M164" s="59"/>
      <c r="N164" s="58"/>
      <c r="O164" s="58"/>
      <c r="P164" s="60"/>
      <c r="Q164" s="58"/>
      <c r="R164" s="58"/>
      <c r="S164" s="60"/>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61">
        <f t="shared" si="8"/>
        <v>181222.08</v>
      </c>
      <c r="BB164" s="62">
        <f t="shared" si="10"/>
        <v>181222.08</v>
      </c>
      <c r="BC164" s="57" t="str">
        <f t="shared" si="11"/>
        <v>INR  One Lakh Eighty One Thousand Two Hundred &amp; Twenty Two  and Paise Eight Only</v>
      </c>
      <c r="HQ164" s="16"/>
      <c r="HR164" s="16"/>
      <c r="HS164" s="16"/>
      <c r="HT164" s="16"/>
      <c r="HU164" s="16"/>
    </row>
    <row r="165" spans="1:229" s="15" customFormat="1" ht="50.25" customHeight="1">
      <c r="A165" s="67">
        <v>153</v>
      </c>
      <c r="B165" s="75" t="s">
        <v>481</v>
      </c>
      <c r="C165" s="70" t="s">
        <v>204</v>
      </c>
      <c r="D165" s="63">
        <v>50</v>
      </c>
      <c r="E165" s="64" t="s">
        <v>408</v>
      </c>
      <c r="F165" s="74">
        <v>42.99</v>
      </c>
      <c r="G165" s="58"/>
      <c r="H165" s="48"/>
      <c r="I165" s="47" t="s">
        <v>39</v>
      </c>
      <c r="J165" s="49">
        <f t="shared" si="9"/>
        <v>1</v>
      </c>
      <c r="K165" s="50" t="s">
        <v>64</v>
      </c>
      <c r="L165" s="50" t="s">
        <v>7</v>
      </c>
      <c r="M165" s="59"/>
      <c r="N165" s="58"/>
      <c r="O165" s="58"/>
      <c r="P165" s="60"/>
      <c r="Q165" s="58"/>
      <c r="R165" s="58"/>
      <c r="S165" s="60"/>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61">
        <f t="shared" si="8"/>
        <v>2149.5</v>
      </c>
      <c r="BB165" s="62">
        <f t="shared" si="10"/>
        <v>2149.5</v>
      </c>
      <c r="BC165" s="57" t="str">
        <f t="shared" si="11"/>
        <v>INR  Two Thousand One Hundred &amp; Forty Nine  and Paise Fifty Only</v>
      </c>
      <c r="HQ165" s="16"/>
      <c r="HR165" s="16"/>
      <c r="HS165" s="16"/>
      <c r="HT165" s="16"/>
      <c r="HU165" s="16"/>
    </row>
    <row r="166" spans="1:229" s="15" customFormat="1" ht="73.5" customHeight="1">
      <c r="A166" s="67">
        <v>154</v>
      </c>
      <c r="B166" s="75" t="s">
        <v>482</v>
      </c>
      <c r="C166" s="70" t="s">
        <v>205</v>
      </c>
      <c r="D166" s="63">
        <v>50</v>
      </c>
      <c r="E166" s="64" t="s">
        <v>408</v>
      </c>
      <c r="F166" s="74">
        <v>91.63</v>
      </c>
      <c r="G166" s="58"/>
      <c r="H166" s="48"/>
      <c r="I166" s="47" t="s">
        <v>39</v>
      </c>
      <c r="J166" s="49">
        <f t="shared" si="9"/>
        <v>1</v>
      </c>
      <c r="K166" s="50" t="s">
        <v>64</v>
      </c>
      <c r="L166" s="50" t="s">
        <v>7</v>
      </c>
      <c r="M166" s="59"/>
      <c r="N166" s="58"/>
      <c r="O166" s="58"/>
      <c r="P166" s="60"/>
      <c r="Q166" s="58"/>
      <c r="R166" s="58"/>
      <c r="S166" s="60"/>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61">
        <f t="shared" si="8"/>
        <v>4581.5</v>
      </c>
      <c r="BB166" s="62">
        <f t="shared" si="10"/>
        <v>4581.5</v>
      </c>
      <c r="BC166" s="57" t="str">
        <f t="shared" si="11"/>
        <v>INR  Four Thousand Five Hundred &amp; Eighty One  and Paise Fifty Only</v>
      </c>
      <c r="HQ166" s="16"/>
      <c r="HR166" s="16"/>
      <c r="HS166" s="16"/>
      <c r="HT166" s="16"/>
      <c r="HU166" s="16"/>
    </row>
    <row r="167" spans="1:229" s="15" customFormat="1" ht="203.25" customHeight="1">
      <c r="A167" s="67">
        <v>155</v>
      </c>
      <c r="B167" s="75" t="s">
        <v>483</v>
      </c>
      <c r="C167" s="70" t="s">
        <v>206</v>
      </c>
      <c r="D167" s="63">
        <v>65.2</v>
      </c>
      <c r="E167" s="64" t="s">
        <v>408</v>
      </c>
      <c r="F167" s="74">
        <v>3599.48</v>
      </c>
      <c r="G167" s="58"/>
      <c r="H167" s="48"/>
      <c r="I167" s="47" t="s">
        <v>39</v>
      </c>
      <c r="J167" s="49">
        <f t="shared" si="9"/>
        <v>1</v>
      </c>
      <c r="K167" s="50" t="s">
        <v>64</v>
      </c>
      <c r="L167" s="50" t="s">
        <v>7</v>
      </c>
      <c r="M167" s="59"/>
      <c r="N167" s="58"/>
      <c r="O167" s="58"/>
      <c r="P167" s="60"/>
      <c r="Q167" s="58"/>
      <c r="R167" s="58"/>
      <c r="S167" s="60"/>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61">
        <f t="shared" si="8"/>
        <v>234686.1</v>
      </c>
      <c r="BB167" s="62">
        <f t="shared" si="10"/>
        <v>234686.1</v>
      </c>
      <c r="BC167" s="57" t="str">
        <f t="shared" si="11"/>
        <v>INR  Two Lakh Thirty Four Thousand Six Hundred &amp; Eighty Six  and Paise Ten Only</v>
      </c>
      <c r="HQ167" s="16"/>
      <c r="HR167" s="16"/>
      <c r="HS167" s="16"/>
      <c r="HT167" s="16"/>
      <c r="HU167" s="16"/>
    </row>
    <row r="168" spans="1:229" s="15" customFormat="1" ht="200.25" customHeight="1">
      <c r="A168" s="67">
        <v>156</v>
      </c>
      <c r="B168" s="75" t="s">
        <v>484</v>
      </c>
      <c r="C168" s="70" t="s">
        <v>207</v>
      </c>
      <c r="D168" s="63">
        <v>30.5</v>
      </c>
      <c r="E168" s="64" t="s">
        <v>408</v>
      </c>
      <c r="F168" s="74">
        <v>3613.05</v>
      </c>
      <c r="G168" s="58"/>
      <c r="H168" s="48"/>
      <c r="I168" s="47" t="s">
        <v>39</v>
      </c>
      <c r="J168" s="49">
        <f t="shared" si="9"/>
        <v>1</v>
      </c>
      <c r="K168" s="50" t="s">
        <v>64</v>
      </c>
      <c r="L168" s="50" t="s">
        <v>7</v>
      </c>
      <c r="M168" s="59"/>
      <c r="N168" s="58"/>
      <c r="O168" s="58"/>
      <c r="P168" s="60"/>
      <c r="Q168" s="58"/>
      <c r="R168" s="58"/>
      <c r="S168" s="60"/>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61">
        <f t="shared" si="8"/>
        <v>110198.03</v>
      </c>
      <c r="BB168" s="62">
        <f t="shared" si="10"/>
        <v>110198.03</v>
      </c>
      <c r="BC168" s="57" t="str">
        <f t="shared" si="11"/>
        <v>INR  One Lakh Ten Thousand One Hundred &amp; Ninety Eight  and Paise Three Only</v>
      </c>
      <c r="HQ168" s="16"/>
      <c r="HR168" s="16"/>
      <c r="HS168" s="16"/>
      <c r="HT168" s="16"/>
      <c r="HU168" s="16"/>
    </row>
    <row r="169" spans="1:229" s="15" customFormat="1" ht="198.75" customHeight="1">
      <c r="A169" s="67">
        <v>157</v>
      </c>
      <c r="B169" s="75" t="s">
        <v>485</v>
      </c>
      <c r="C169" s="70" t="s">
        <v>208</v>
      </c>
      <c r="D169" s="63">
        <v>30.5</v>
      </c>
      <c r="E169" s="64" t="s">
        <v>408</v>
      </c>
      <c r="F169" s="74">
        <v>3626.63</v>
      </c>
      <c r="G169" s="58"/>
      <c r="H169" s="48"/>
      <c r="I169" s="47" t="s">
        <v>39</v>
      </c>
      <c r="J169" s="49">
        <f t="shared" si="9"/>
        <v>1</v>
      </c>
      <c r="K169" s="50" t="s">
        <v>64</v>
      </c>
      <c r="L169" s="50" t="s">
        <v>7</v>
      </c>
      <c r="M169" s="59"/>
      <c r="N169" s="58"/>
      <c r="O169" s="58"/>
      <c r="P169" s="60"/>
      <c r="Q169" s="58"/>
      <c r="R169" s="58"/>
      <c r="S169" s="60"/>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61">
        <f t="shared" si="8"/>
        <v>110612.22</v>
      </c>
      <c r="BB169" s="62">
        <f t="shared" si="10"/>
        <v>110612.22</v>
      </c>
      <c r="BC169" s="57" t="str">
        <f t="shared" si="11"/>
        <v>INR  One Lakh Ten Thousand Six Hundred &amp; Twelve  and Paise Twenty Two Only</v>
      </c>
      <c r="HQ169" s="16"/>
      <c r="HR169" s="16"/>
      <c r="HS169" s="16"/>
      <c r="HT169" s="16"/>
      <c r="HU169" s="16"/>
    </row>
    <row r="170" spans="1:229" s="15" customFormat="1" ht="200.25" customHeight="1">
      <c r="A170" s="67">
        <v>158</v>
      </c>
      <c r="B170" s="75" t="s">
        <v>486</v>
      </c>
      <c r="C170" s="70" t="s">
        <v>209</v>
      </c>
      <c r="D170" s="63">
        <v>30.5</v>
      </c>
      <c r="E170" s="64" t="s">
        <v>408</v>
      </c>
      <c r="F170" s="74">
        <v>3640.2</v>
      </c>
      <c r="G170" s="58"/>
      <c r="H170" s="48"/>
      <c r="I170" s="47" t="s">
        <v>39</v>
      </c>
      <c r="J170" s="49">
        <f t="shared" si="9"/>
        <v>1</v>
      </c>
      <c r="K170" s="50" t="s">
        <v>64</v>
      </c>
      <c r="L170" s="50" t="s">
        <v>7</v>
      </c>
      <c r="M170" s="59"/>
      <c r="N170" s="58"/>
      <c r="O170" s="58"/>
      <c r="P170" s="60"/>
      <c r="Q170" s="58"/>
      <c r="R170" s="58"/>
      <c r="S170" s="60"/>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61">
        <f t="shared" si="8"/>
        <v>111026.1</v>
      </c>
      <c r="BB170" s="62">
        <f t="shared" si="10"/>
        <v>111026.1</v>
      </c>
      <c r="BC170" s="57" t="str">
        <f t="shared" si="11"/>
        <v>INR  One Lakh Eleven Thousand  &amp;Twenty Six  and Paise Ten Only</v>
      </c>
      <c r="HQ170" s="16"/>
      <c r="HR170" s="16"/>
      <c r="HS170" s="16"/>
      <c r="HT170" s="16"/>
      <c r="HU170" s="16"/>
    </row>
    <row r="171" spans="1:229" s="15" customFormat="1" ht="198" customHeight="1">
      <c r="A171" s="67">
        <v>159</v>
      </c>
      <c r="B171" s="75" t="s">
        <v>487</v>
      </c>
      <c r="C171" s="70" t="s">
        <v>210</v>
      </c>
      <c r="D171" s="63">
        <v>30.5</v>
      </c>
      <c r="E171" s="64" t="s">
        <v>408</v>
      </c>
      <c r="F171" s="74">
        <v>3653.78</v>
      </c>
      <c r="G171" s="58"/>
      <c r="H171" s="48"/>
      <c r="I171" s="47" t="s">
        <v>39</v>
      </c>
      <c r="J171" s="49">
        <f t="shared" si="9"/>
        <v>1</v>
      </c>
      <c r="K171" s="50" t="s">
        <v>64</v>
      </c>
      <c r="L171" s="50" t="s">
        <v>7</v>
      </c>
      <c r="M171" s="59"/>
      <c r="N171" s="58"/>
      <c r="O171" s="58"/>
      <c r="P171" s="60"/>
      <c r="Q171" s="58"/>
      <c r="R171" s="58"/>
      <c r="S171" s="60"/>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61">
        <f t="shared" si="8"/>
        <v>111440.29</v>
      </c>
      <c r="BB171" s="62">
        <f t="shared" si="10"/>
        <v>111440.29</v>
      </c>
      <c r="BC171" s="57" t="str">
        <f t="shared" si="11"/>
        <v>INR  One Lakh Eleven Thousand Four Hundred &amp; Forty  and Paise Twenty Nine Only</v>
      </c>
      <c r="HQ171" s="16"/>
      <c r="HR171" s="16"/>
      <c r="HS171" s="16"/>
      <c r="HT171" s="16"/>
      <c r="HU171" s="16"/>
    </row>
    <row r="172" spans="1:229" s="15" customFormat="1" ht="200.25" customHeight="1">
      <c r="A172" s="67">
        <v>160</v>
      </c>
      <c r="B172" s="75" t="s">
        <v>488</v>
      </c>
      <c r="C172" s="70" t="s">
        <v>211</v>
      </c>
      <c r="D172" s="63">
        <v>30.5</v>
      </c>
      <c r="E172" s="64" t="s">
        <v>408</v>
      </c>
      <c r="F172" s="74">
        <v>3671.88</v>
      </c>
      <c r="G172" s="58"/>
      <c r="H172" s="48"/>
      <c r="I172" s="47" t="s">
        <v>39</v>
      </c>
      <c r="J172" s="49">
        <f t="shared" si="9"/>
        <v>1</v>
      </c>
      <c r="K172" s="50" t="s">
        <v>64</v>
      </c>
      <c r="L172" s="50" t="s">
        <v>7</v>
      </c>
      <c r="M172" s="59"/>
      <c r="N172" s="58"/>
      <c r="O172" s="58"/>
      <c r="P172" s="60"/>
      <c r="Q172" s="58"/>
      <c r="R172" s="58"/>
      <c r="S172" s="60"/>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61">
        <f t="shared" si="8"/>
        <v>111992.34</v>
      </c>
      <c r="BB172" s="62">
        <f t="shared" si="10"/>
        <v>111992.34</v>
      </c>
      <c r="BC172" s="57" t="str">
        <f t="shared" si="11"/>
        <v>INR  One Lakh Eleven Thousand Nine Hundred &amp; Ninety Two  and Paise Thirty Four Only</v>
      </c>
      <c r="HQ172" s="16"/>
      <c r="HR172" s="16"/>
      <c r="HS172" s="16"/>
      <c r="HT172" s="16"/>
      <c r="HU172" s="16"/>
    </row>
    <row r="173" spans="1:229" s="15" customFormat="1" ht="201" customHeight="1">
      <c r="A173" s="67">
        <v>161</v>
      </c>
      <c r="B173" s="75" t="s">
        <v>489</v>
      </c>
      <c r="C173" s="70" t="s">
        <v>212</v>
      </c>
      <c r="D173" s="63">
        <v>30.5</v>
      </c>
      <c r="E173" s="64" t="s">
        <v>408</v>
      </c>
      <c r="F173" s="74">
        <v>3689.97</v>
      </c>
      <c r="G173" s="58"/>
      <c r="H173" s="48"/>
      <c r="I173" s="47" t="s">
        <v>39</v>
      </c>
      <c r="J173" s="49">
        <f t="shared" si="9"/>
        <v>1</v>
      </c>
      <c r="K173" s="50" t="s">
        <v>64</v>
      </c>
      <c r="L173" s="50" t="s">
        <v>7</v>
      </c>
      <c r="M173" s="59"/>
      <c r="N173" s="58"/>
      <c r="O173" s="58"/>
      <c r="P173" s="60"/>
      <c r="Q173" s="58"/>
      <c r="R173" s="58"/>
      <c r="S173" s="60"/>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61">
        <f t="shared" si="8"/>
        <v>112544.09</v>
      </c>
      <c r="BB173" s="62">
        <f t="shared" si="10"/>
        <v>112544.09</v>
      </c>
      <c r="BC173" s="57" t="str">
        <f t="shared" si="11"/>
        <v>INR  One Lakh Twelve Thousand Five Hundred &amp; Forty Four  and Paise Nine Only</v>
      </c>
      <c r="HQ173" s="16"/>
      <c r="HR173" s="16"/>
      <c r="HS173" s="16"/>
      <c r="HT173" s="16"/>
      <c r="HU173" s="16"/>
    </row>
    <row r="174" spans="1:229" s="15" customFormat="1" ht="198.75" customHeight="1">
      <c r="A174" s="67">
        <v>162</v>
      </c>
      <c r="B174" s="75" t="s">
        <v>490</v>
      </c>
      <c r="C174" s="70" t="s">
        <v>213</v>
      </c>
      <c r="D174" s="63">
        <v>30.5</v>
      </c>
      <c r="E174" s="64" t="s">
        <v>408</v>
      </c>
      <c r="F174" s="74">
        <v>3708.07</v>
      </c>
      <c r="G174" s="58"/>
      <c r="H174" s="48"/>
      <c r="I174" s="47" t="s">
        <v>39</v>
      </c>
      <c r="J174" s="49">
        <f t="shared" si="9"/>
        <v>1</v>
      </c>
      <c r="K174" s="50" t="s">
        <v>64</v>
      </c>
      <c r="L174" s="50" t="s">
        <v>7</v>
      </c>
      <c r="M174" s="59"/>
      <c r="N174" s="58"/>
      <c r="O174" s="58"/>
      <c r="P174" s="60"/>
      <c r="Q174" s="58"/>
      <c r="R174" s="58"/>
      <c r="S174" s="60"/>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61">
        <f t="shared" si="8"/>
        <v>113096.14</v>
      </c>
      <c r="BB174" s="62">
        <f t="shared" si="10"/>
        <v>113096.14</v>
      </c>
      <c r="BC174" s="57" t="str">
        <f t="shared" si="11"/>
        <v>INR  One Lakh Thirteen Thousand  &amp;Ninety Six  and Paise Fourteen Only</v>
      </c>
      <c r="HQ174" s="16"/>
      <c r="HR174" s="16"/>
      <c r="HS174" s="16"/>
      <c r="HT174" s="16"/>
      <c r="HU174" s="16"/>
    </row>
    <row r="175" spans="1:229" s="15" customFormat="1" ht="201" customHeight="1">
      <c r="A175" s="67">
        <v>163</v>
      </c>
      <c r="B175" s="75" t="s">
        <v>491</v>
      </c>
      <c r="C175" s="70" t="s">
        <v>214</v>
      </c>
      <c r="D175" s="63">
        <v>30.5</v>
      </c>
      <c r="E175" s="64" t="s">
        <v>408</v>
      </c>
      <c r="F175" s="74">
        <v>3726.17</v>
      </c>
      <c r="G175" s="58"/>
      <c r="H175" s="48"/>
      <c r="I175" s="47" t="s">
        <v>39</v>
      </c>
      <c r="J175" s="49">
        <f t="shared" si="9"/>
        <v>1</v>
      </c>
      <c r="K175" s="50" t="s">
        <v>64</v>
      </c>
      <c r="L175" s="50" t="s">
        <v>7</v>
      </c>
      <c r="M175" s="59"/>
      <c r="N175" s="58"/>
      <c r="O175" s="58"/>
      <c r="P175" s="60"/>
      <c r="Q175" s="58"/>
      <c r="R175" s="58"/>
      <c r="S175" s="60"/>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61">
        <f t="shared" si="8"/>
        <v>113648.19</v>
      </c>
      <c r="BB175" s="62">
        <f t="shared" si="10"/>
        <v>113648.19</v>
      </c>
      <c r="BC175" s="57" t="str">
        <f t="shared" si="11"/>
        <v>INR  One Lakh Thirteen Thousand Six Hundred &amp; Forty Eight  and Paise Nineteen Only</v>
      </c>
      <c r="HQ175" s="16"/>
      <c r="HR175" s="16"/>
      <c r="HS175" s="16"/>
      <c r="HT175" s="16"/>
      <c r="HU175" s="16"/>
    </row>
    <row r="176" spans="1:229" s="15" customFormat="1" ht="201.75" customHeight="1">
      <c r="A176" s="67">
        <v>164</v>
      </c>
      <c r="B176" s="75" t="s">
        <v>492</v>
      </c>
      <c r="C176" s="70" t="s">
        <v>215</v>
      </c>
      <c r="D176" s="63">
        <v>30.5</v>
      </c>
      <c r="E176" s="64" t="s">
        <v>408</v>
      </c>
      <c r="F176" s="74">
        <v>3744.27</v>
      </c>
      <c r="G176" s="58"/>
      <c r="H176" s="48"/>
      <c r="I176" s="47" t="s">
        <v>39</v>
      </c>
      <c r="J176" s="49">
        <f t="shared" si="9"/>
        <v>1</v>
      </c>
      <c r="K176" s="50" t="s">
        <v>64</v>
      </c>
      <c r="L176" s="50" t="s">
        <v>7</v>
      </c>
      <c r="M176" s="59"/>
      <c r="N176" s="58"/>
      <c r="O176" s="58"/>
      <c r="P176" s="60"/>
      <c r="Q176" s="58"/>
      <c r="R176" s="58"/>
      <c r="S176" s="60"/>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61">
        <f t="shared" si="8"/>
        <v>114200.24</v>
      </c>
      <c r="BB176" s="62">
        <f t="shared" si="10"/>
        <v>114200.24</v>
      </c>
      <c r="BC176" s="57" t="str">
        <f t="shared" si="11"/>
        <v>INR  One Lakh Fourteen Thousand Two Hundred    and Paise Twenty Four Only</v>
      </c>
      <c r="HQ176" s="16"/>
      <c r="HR176" s="16"/>
      <c r="HS176" s="16"/>
      <c r="HT176" s="16"/>
      <c r="HU176" s="16"/>
    </row>
    <row r="177" spans="1:229" s="15" customFormat="1" ht="198.75" customHeight="1">
      <c r="A177" s="67">
        <v>165</v>
      </c>
      <c r="B177" s="75" t="s">
        <v>493</v>
      </c>
      <c r="C177" s="70" t="s">
        <v>216</v>
      </c>
      <c r="D177" s="63">
        <v>30.5</v>
      </c>
      <c r="E177" s="64" t="s">
        <v>408</v>
      </c>
      <c r="F177" s="74">
        <v>3762.37</v>
      </c>
      <c r="G177" s="58"/>
      <c r="H177" s="48"/>
      <c r="I177" s="47" t="s">
        <v>39</v>
      </c>
      <c r="J177" s="49">
        <f t="shared" si="9"/>
        <v>1</v>
      </c>
      <c r="K177" s="50" t="s">
        <v>64</v>
      </c>
      <c r="L177" s="50" t="s">
        <v>7</v>
      </c>
      <c r="M177" s="59"/>
      <c r="N177" s="58"/>
      <c r="O177" s="58"/>
      <c r="P177" s="60"/>
      <c r="Q177" s="58"/>
      <c r="R177" s="58"/>
      <c r="S177" s="60"/>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61">
        <f aca="true" t="shared" si="12" ref="BA177:BA209">total_amount_ba($B$2,$D$2,D177,F177,J177,K177,M177)</f>
        <v>114752.29</v>
      </c>
      <c r="BB177" s="62">
        <f t="shared" si="10"/>
        <v>114752.29</v>
      </c>
      <c r="BC177" s="57" t="str">
        <f t="shared" si="11"/>
        <v>INR  One Lakh Fourteen Thousand Seven Hundred &amp; Fifty Two  and Paise Twenty Nine Only</v>
      </c>
      <c r="HQ177" s="16"/>
      <c r="HR177" s="16"/>
      <c r="HS177" s="16"/>
      <c r="HT177" s="16"/>
      <c r="HU177" s="16"/>
    </row>
    <row r="178" spans="1:229" s="15" customFormat="1" ht="198.75" customHeight="1">
      <c r="A178" s="67">
        <v>166</v>
      </c>
      <c r="B178" s="75" t="s">
        <v>494</v>
      </c>
      <c r="C178" s="70" t="s">
        <v>217</v>
      </c>
      <c r="D178" s="63">
        <v>30.5</v>
      </c>
      <c r="E178" s="64" t="s">
        <v>408</v>
      </c>
      <c r="F178" s="74">
        <v>3780.47</v>
      </c>
      <c r="G178" s="58"/>
      <c r="H178" s="48"/>
      <c r="I178" s="47" t="s">
        <v>39</v>
      </c>
      <c r="J178" s="49">
        <f t="shared" si="9"/>
        <v>1</v>
      </c>
      <c r="K178" s="50" t="s">
        <v>64</v>
      </c>
      <c r="L178" s="50" t="s">
        <v>7</v>
      </c>
      <c r="M178" s="59"/>
      <c r="N178" s="58"/>
      <c r="O178" s="58"/>
      <c r="P178" s="60"/>
      <c r="Q178" s="58"/>
      <c r="R178" s="58"/>
      <c r="S178" s="60"/>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61">
        <f t="shared" si="12"/>
        <v>115304.34</v>
      </c>
      <c r="BB178" s="62">
        <f t="shared" si="10"/>
        <v>115304.34</v>
      </c>
      <c r="BC178" s="57" t="str">
        <f t="shared" si="11"/>
        <v>INR  One Lakh Fifteen Thousand Three Hundred &amp; Four  and Paise Thirty Four Only</v>
      </c>
      <c r="HQ178" s="16"/>
      <c r="HR178" s="16"/>
      <c r="HS178" s="16"/>
      <c r="HT178" s="16"/>
      <c r="HU178" s="16"/>
    </row>
    <row r="179" spans="1:229" s="15" customFormat="1" ht="199.5" customHeight="1">
      <c r="A179" s="67">
        <v>167</v>
      </c>
      <c r="B179" s="75" t="s">
        <v>495</v>
      </c>
      <c r="C179" s="70" t="s">
        <v>218</v>
      </c>
      <c r="D179" s="63">
        <v>30.5</v>
      </c>
      <c r="E179" s="64" t="s">
        <v>408</v>
      </c>
      <c r="F179" s="74">
        <v>3798.57</v>
      </c>
      <c r="G179" s="58"/>
      <c r="H179" s="48"/>
      <c r="I179" s="47" t="s">
        <v>39</v>
      </c>
      <c r="J179" s="49">
        <f t="shared" si="9"/>
        <v>1</v>
      </c>
      <c r="K179" s="50" t="s">
        <v>64</v>
      </c>
      <c r="L179" s="50" t="s">
        <v>7</v>
      </c>
      <c r="M179" s="59"/>
      <c r="N179" s="58"/>
      <c r="O179" s="58"/>
      <c r="P179" s="60"/>
      <c r="Q179" s="58"/>
      <c r="R179" s="58"/>
      <c r="S179" s="60"/>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61">
        <f t="shared" si="12"/>
        <v>115856.39</v>
      </c>
      <c r="BB179" s="62">
        <f t="shared" si="10"/>
        <v>115856.39</v>
      </c>
      <c r="BC179" s="57" t="str">
        <f t="shared" si="11"/>
        <v>INR  One Lakh Fifteen Thousand Eight Hundred &amp; Fifty Six  and Paise Thirty Nine Only</v>
      </c>
      <c r="HQ179" s="16"/>
      <c r="HR179" s="16"/>
      <c r="HS179" s="16"/>
      <c r="HT179" s="16"/>
      <c r="HU179" s="16"/>
    </row>
    <row r="180" spans="1:229" s="15" customFormat="1" ht="117" customHeight="1">
      <c r="A180" s="67">
        <v>168</v>
      </c>
      <c r="B180" s="75" t="s">
        <v>496</v>
      </c>
      <c r="C180" s="70" t="s">
        <v>219</v>
      </c>
      <c r="D180" s="63">
        <v>220.62</v>
      </c>
      <c r="E180" s="64" t="s">
        <v>408</v>
      </c>
      <c r="F180" s="74">
        <v>1158.35</v>
      </c>
      <c r="G180" s="58"/>
      <c r="H180" s="48"/>
      <c r="I180" s="47" t="s">
        <v>39</v>
      </c>
      <c r="J180" s="49">
        <f t="shared" si="9"/>
        <v>1</v>
      </c>
      <c r="K180" s="50" t="s">
        <v>64</v>
      </c>
      <c r="L180" s="50" t="s">
        <v>7</v>
      </c>
      <c r="M180" s="59"/>
      <c r="N180" s="58"/>
      <c r="O180" s="58"/>
      <c r="P180" s="60"/>
      <c r="Q180" s="58"/>
      <c r="R180" s="58"/>
      <c r="S180" s="60"/>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61">
        <f t="shared" si="12"/>
        <v>255555.18</v>
      </c>
      <c r="BB180" s="62">
        <f t="shared" si="10"/>
        <v>255555.18</v>
      </c>
      <c r="BC180" s="57" t="str">
        <f t="shared" si="11"/>
        <v>INR  Two Lakh Fifty Five Thousand Five Hundred &amp; Fifty Five  and Paise Eighteen Only</v>
      </c>
      <c r="HQ180" s="16"/>
      <c r="HR180" s="16"/>
      <c r="HS180" s="16"/>
      <c r="HT180" s="16"/>
      <c r="HU180" s="16"/>
    </row>
    <row r="181" spans="1:229" s="15" customFormat="1" ht="115.5" customHeight="1">
      <c r="A181" s="67">
        <v>169</v>
      </c>
      <c r="B181" s="75" t="s">
        <v>497</v>
      </c>
      <c r="C181" s="70" t="s">
        <v>220</v>
      </c>
      <c r="D181" s="63">
        <v>160.5</v>
      </c>
      <c r="E181" s="64" t="s">
        <v>408</v>
      </c>
      <c r="F181" s="74">
        <v>1171.92</v>
      </c>
      <c r="G181" s="58"/>
      <c r="H181" s="48"/>
      <c r="I181" s="47" t="s">
        <v>39</v>
      </c>
      <c r="J181" s="49">
        <f t="shared" si="9"/>
        <v>1</v>
      </c>
      <c r="K181" s="50" t="s">
        <v>64</v>
      </c>
      <c r="L181" s="50" t="s">
        <v>7</v>
      </c>
      <c r="M181" s="59"/>
      <c r="N181" s="58"/>
      <c r="O181" s="58"/>
      <c r="P181" s="60"/>
      <c r="Q181" s="58"/>
      <c r="R181" s="58"/>
      <c r="S181" s="60"/>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61">
        <f t="shared" si="12"/>
        <v>188093.16</v>
      </c>
      <c r="BB181" s="62">
        <f t="shared" si="10"/>
        <v>188093.16</v>
      </c>
      <c r="BC181" s="57" t="str">
        <f t="shared" si="11"/>
        <v>INR  One Lakh Eighty Eight Thousand  &amp;Ninety Three  and Paise Sixteen Only</v>
      </c>
      <c r="HQ181" s="16"/>
      <c r="HR181" s="16"/>
      <c r="HS181" s="16"/>
      <c r="HT181" s="16"/>
      <c r="HU181" s="16"/>
    </row>
    <row r="182" spans="1:229" s="15" customFormat="1" ht="115.5" customHeight="1">
      <c r="A182" s="67">
        <v>170</v>
      </c>
      <c r="B182" s="75" t="s">
        <v>498</v>
      </c>
      <c r="C182" s="70" t="s">
        <v>221</v>
      </c>
      <c r="D182" s="63">
        <v>160.5</v>
      </c>
      <c r="E182" s="64" t="s">
        <v>408</v>
      </c>
      <c r="F182" s="74">
        <v>1185.5</v>
      </c>
      <c r="G182" s="58"/>
      <c r="H182" s="48"/>
      <c r="I182" s="47" t="s">
        <v>39</v>
      </c>
      <c r="J182" s="49">
        <f>IF(I182="Less(-)",-1,1)</f>
        <v>1</v>
      </c>
      <c r="K182" s="50" t="s">
        <v>64</v>
      </c>
      <c r="L182" s="50" t="s">
        <v>7</v>
      </c>
      <c r="M182" s="59"/>
      <c r="N182" s="58"/>
      <c r="O182" s="58"/>
      <c r="P182" s="60"/>
      <c r="Q182" s="58"/>
      <c r="R182" s="58"/>
      <c r="S182" s="60"/>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61">
        <f t="shared" si="12"/>
        <v>190272.75</v>
      </c>
      <c r="BB182" s="62">
        <f>BA182+SUM(N182:AZ182)</f>
        <v>190272.75</v>
      </c>
      <c r="BC182" s="57" t="str">
        <f>SpellNumber(L182,BB182)</f>
        <v>INR  One Lakh Ninety Thousand Two Hundred &amp; Seventy Two  and Paise Seventy Five Only</v>
      </c>
      <c r="HQ182" s="16"/>
      <c r="HR182" s="16"/>
      <c r="HS182" s="16"/>
      <c r="HT182" s="16"/>
      <c r="HU182" s="16"/>
    </row>
    <row r="183" spans="1:229" s="15" customFormat="1" ht="114.75" customHeight="1">
      <c r="A183" s="67">
        <v>171</v>
      </c>
      <c r="B183" s="75" t="s">
        <v>499</v>
      </c>
      <c r="C183" s="70" t="s">
        <v>222</v>
      </c>
      <c r="D183" s="63">
        <v>160.5</v>
      </c>
      <c r="E183" s="64" t="s">
        <v>408</v>
      </c>
      <c r="F183" s="74">
        <v>1199.07</v>
      </c>
      <c r="G183" s="58"/>
      <c r="H183" s="48"/>
      <c r="I183" s="47" t="s">
        <v>39</v>
      </c>
      <c r="J183" s="49">
        <f t="shared" si="9"/>
        <v>1</v>
      </c>
      <c r="K183" s="50" t="s">
        <v>64</v>
      </c>
      <c r="L183" s="50" t="s">
        <v>7</v>
      </c>
      <c r="M183" s="59"/>
      <c r="N183" s="58"/>
      <c r="O183" s="58"/>
      <c r="P183" s="60"/>
      <c r="Q183" s="58"/>
      <c r="R183" s="58"/>
      <c r="S183" s="60"/>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61">
        <f t="shared" si="12"/>
        <v>192450.74</v>
      </c>
      <c r="BB183" s="62">
        <f t="shared" si="10"/>
        <v>192450.74</v>
      </c>
      <c r="BC183" s="57" t="str">
        <f t="shared" si="11"/>
        <v>INR  One Lakh Ninety Two Thousand Four Hundred &amp; Fifty  and Paise Seventy Four Only</v>
      </c>
      <c r="HQ183" s="16"/>
      <c r="HR183" s="16"/>
      <c r="HS183" s="16"/>
      <c r="HT183" s="16"/>
      <c r="HU183" s="16"/>
    </row>
    <row r="184" spans="1:229" s="15" customFormat="1" ht="114" customHeight="1">
      <c r="A184" s="67">
        <v>172</v>
      </c>
      <c r="B184" s="75" t="s">
        <v>500</v>
      </c>
      <c r="C184" s="70" t="s">
        <v>223</v>
      </c>
      <c r="D184" s="63">
        <v>160.5</v>
      </c>
      <c r="E184" s="64" t="s">
        <v>408</v>
      </c>
      <c r="F184" s="74">
        <v>1212.65</v>
      </c>
      <c r="G184" s="58"/>
      <c r="H184" s="48"/>
      <c r="I184" s="47" t="s">
        <v>39</v>
      </c>
      <c r="J184" s="49">
        <f t="shared" si="9"/>
        <v>1</v>
      </c>
      <c r="K184" s="50" t="s">
        <v>64</v>
      </c>
      <c r="L184" s="50" t="s">
        <v>7</v>
      </c>
      <c r="M184" s="59"/>
      <c r="N184" s="58"/>
      <c r="O184" s="58"/>
      <c r="P184" s="60"/>
      <c r="Q184" s="58"/>
      <c r="R184" s="58"/>
      <c r="S184" s="60"/>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61">
        <f t="shared" si="12"/>
        <v>194630.33</v>
      </c>
      <c r="BB184" s="62">
        <f t="shared" si="10"/>
        <v>194630.33</v>
      </c>
      <c r="BC184" s="57" t="str">
        <f t="shared" si="11"/>
        <v>INR  One Lakh Ninety Four Thousand Six Hundred &amp; Thirty  and Paise Thirty Three Only</v>
      </c>
      <c r="HQ184" s="16"/>
      <c r="HR184" s="16"/>
      <c r="HS184" s="16"/>
      <c r="HT184" s="16"/>
      <c r="HU184" s="16"/>
    </row>
    <row r="185" spans="1:229" s="15" customFormat="1" ht="113.25" customHeight="1">
      <c r="A185" s="67">
        <v>173</v>
      </c>
      <c r="B185" s="75" t="s">
        <v>501</v>
      </c>
      <c r="C185" s="70" t="s">
        <v>224</v>
      </c>
      <c r="D185" s="63">
        <v>160.5</v>
      </c>
      <c r="E185" s="64" t="s">
        <v>408</v>
      </c>
      <c r="F185" s="74">
        <v>1230.75</v>
      </c>
      <c r="G185" s="58"/>
      <c r="H185" s="48"/>
      <c r="I185" s="47" t="s">
        <v>39</v>
      </c>
      <c r="J185" s="49">
        <f t="shared" si="9"/>
        <v>1</v>
      </c>
      <c r="K185" s="50" t="s">
        <v>64</v>
      </c>
      <c r="L185" s="50" t="s">
        <v>7</v>
      </c>
      <c r="M185" s="59"/>
      <c r="N185" s="58"/>
      <c r="O185" s="58"/>
      <c r="P185" s="60"/>
      <c r="Q185" s="58"/>
      <c r="R185" s="58"/>
      <c r="S185" s="60"/>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61">
        <f t="shared" si="12"/>
        <v>197535.38</v>
      </c>
      <c r="BB185" s="62">
        <f t="shared" si="10"/>
        <v>197535.38</v>
      </c>
      <c r="BC185" s="57" t="str">
        <f t="shared" si="11"/>
        <v>INR  One Lakh Ninety Seven Thousand Five Hundred &amp; Thirty Five  and Paise Thirty Eight Only</v>
      </c>
      <c r="HQ185" s="16"/>
      <c r="HR185" s="16"/>
      <c r="HS185" s="16"/>
      <c r="HT185" s="16"/>
      <c r="HU185" s="16"/>
    </row>
    <row r="186" spans="1:229" s="15" customFormat="1" ht="113.25" customHeight="1">
      <c r="A186" s="67">
        <v>174</v>
      </c>
      <c r="B186" s="75" t="s">
        <v>502</v>
      </c>
      <c r="C186" s="70" t="s">
        <v>225</v>
      </c>
      <c r="D186" s="45">
        <v>160.5</v>
      </c>
      <c r="E186" s="46" t="s">
        <v>408</v>
      </c>
      <c r="F186" s="47">
        <v>1248.84</v>
      </c>
      <c r="G186" s="58"/>
      <c r="H186" s="48"/>
      <c r="I186" s="47" t="s">
        <v>39</v>
      </c>
      <c r="J186" s="49">
        <f>IF(I186="Less(-)",-1,1)</f>
        <v>1</v>
      </c>
      <c r="K186" s="50" t="s">
        <v>64</v>
      </c>
      <c r="L186" s="50" t="s">
        <v>7</v>
      </c>
      <c r="M186" s="59"/>
      <c r="N186" s="58"/>
      <c r="O186" s="58"/>
      <c r="P186" s="60"/>
      <c r="Q186" s="58"/>
      <c r="R186" s="58"/>
      <c r="S186" s="60"/>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61">
        <f>total_amount_ba($B$2,$D$2,D186,F186,J186,K186,M186)</f>
        <v>200438.82</v>
      </c>
      <c r="BB186" s="62">
        <f>BA186+SUM(N186:AZ186)</f>
        <v>200438.82</v>
      </c>
      <c r="BC186" s="57" t="str">
        <f>SpellNumber(L186,BB186)</f>
        <v>INR  Two Lakh Four Hundred &amp; Thirty Eight  and Paise Eighty Two Only</v>
      </c>
      <c r="HQ186" s="16"/>
      <c r="HR186" s="16"/>
      <c r="HS186" s="16"/>
      <c r="HT186" s="16"/>
      <c r="HU186" s="16"/>
    </row>
    <row r="187" spans="1:229" s="15" customFormat="1" ht="114" customHeight="1">
      <c r="A187" s="67">
        <v>175</v>
      </c>
      <c r="B187" s="75" t="s">
        <v>503</v>
      </c>
      <c r="C187" s="70" t="s">
        <v>226</v>
      </c>
      <c r="D187" s="63">
        <v>160.5</v>
      </c>
      <c r="E187" s="64" t="s">
        <v>408</v>
      </c>
      <c r="F187" s="74">
        <v>1266.94</v>
      </c>
      <c r="G187" s="58"/>
      <c r="H187" s="48"/>
      <c r="I187" s="47" t="s">
        <v>39</v>
      </c>
      <c r="J187" s="49">
        <f t="shared" si="9"/>
        <v>1</v>
      </c>
      <c r="K187" s="50" t="s">
        <v>64</v>
      </c>
      <c r="L187" s="50" t="s">
        <v>7</v>
      </c>
      <c r="M187" s="59"/>
      <c r="N187" s="58"/>
      <c r="O187" s="58"/>
      <c r="P187" s="60"/>
      <c r="Q187" s="58"/>
      <c r="R187" s="58"/>
      <c r="S187" s="60"/>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61">
        <f t="shared" si="12"/>
        <v>203343.87</v>
      </c>
      <c r="BB187" s="62">
        <f t="shared" si="10"/>
        <v>203343.87</v>
      </c>
      <c r="BC187" s="57" t="str">
        <f t="shared" si="11"/>
        <v>INR  Two Lakh Three Thousand Three Hundred &amp; Forty Three  and Paise Eighty Seven Only</v>
      </c>
      <c r="HQ187" s="16"/>
      <c r="HR187" s="16"/>
      <c r="HS187" s="16"/>
      <c r="HT187" s="16"/>
      <c r="HU187" s="16"/>
    </row>
    <row r="188" spans="1:229" s="15" customFormat="1" ht="114" customHeight="1">
      <c r="A188" s="67">
        <v>176</v>
      </c>
      <c r="B188" s="75" t="s">
        <v>504</v>
      </c>
      <c r="C188" s="70" t="s">
        <v>227</v>
      </c>
      <c r="D188" s="63">
        <v>160.5</v>
      </c>
      <c r="E188" s="64" t="s">
        <v>408</v>
      </c>
      <c r="F188" s="74">
        <v>1285.04</v>
      </c>
      <c r="G188" s="58"/>
      <c r="H188" s="48"/>
      <c r="I188" s="47" t="s">
        <v>39</v>
      </c>
      <c r="J188" s="49">
        <f aca="true" t="shared" si="13" ref="J188:J204">IF(I188="Less(-)",-1,1)</f>
        <v>1</v>
      </c>
      <c r="K188" s="50" t="s">
        <v>64</v>
      </c>
      <c r="L188" s="50" t="s">
        <v>7</v>
      </c>
      <c r="M188" s="59"/>
      <c r="N188" s="58"/>
      <c r="O188" s="58"/>
      <c r="P188" s="60"/>
      <c r="Q188" s="58"/>
      <c r="R188" s="58"/>
      <c r="S188" s="60"/>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61">
        <f t="shared" si="12"/>
        <v>206248.92</v>
      </c>
      <c r="BB188" s="62">
        <f aca="true" t="shared" si="14" ref="BB188:BB204">BA188+SUM(N188:AZ188)</f>
        <v>206248.92</v>
      </c>
      <c r="BC188" s="57" t="str">
        <f aca="true" t="shared" si="15" ref="BC188:BC204">SpellNumber(L188,BB188)</f>
        <v>INR  Two Lakh Six Thousand Two Hundred &amp; Forty Eight  and Paise Ninety Two Only</v>
      </c>
      <c r="HQ188" s="16"/>
      <c r="HR188" s="16"/>
      <c r="HS188" s="16"/>
      <c r="HT188" s="16"/>
      <c r="HU188" s="16"/>
    </row>
    <row r="189" spans="1:229" s="15" customFormat="1" ht="114" customHeight="1">
      <c r="A189" s="67">
        <v>177</v>
      </c>
      <c r="B189" s="75" t="s">
        <v>505</v>
      </c>
      <c r="C189" s="70" t="s">
        <v>228</v>
      </c>
      <c r="D189" s="63">
        <v>160.5</v>
      </c>
      <c r="E189" s="64" t="s">
        <v>408</v>
      </c>
      <c r="F189" s="74">
        <v>1303.14</v>
      </c>
      <c r="G189" s="58"/>
      <c r="H189" s="48"/>
      <c r="I189" s="47" t="s">
        <v>39</v>
      </c>
      <c r="J189" s="49">
        <f t="shared" si="13"/>
        <v>1</v>
      </c>
      <c r="K189" s="50" t="s">
        <v>64</v>
      </c>
      <c r="L189" s="50" t="s">
        <v>7</v>
      </c>
      <c r="M189" s="59"/>
      <c r="N189" s="58"/>
      <c r="O189" s="58"/>
      <c r="P189" s="60"/>
      <c r="Q189" s="58"/>
      <c r="R189" s="58"/>
      <c r="S189" s="60"/>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61">
        <f t="shared" si="12"/>
        <v>209153.97</v>
      </c>
      <c r="BB189" s="62">
        <f t="shared" si="14"/>
        <v>209153.97</v>
      </c>
      <c r="BC189" s="57" t="str">
        <f t="shared" si="15"/>
        <v>INR  Two Lakh Nine Thousand One Hundred &amp; Fifty Three  and Paise Ninety Seven Only</v>
      </c>
      <c r="HQ189" s="16"/>
      <c r="HR189" s="16"/>
      <c r="HS189" s="16"/>
      <c r="HT189" s="16"/>
      <c r="HU189" s="16"/>
    </row>
    <row r="190" spans="1:229" s="15" customFormat="1" ht="114.75" customHeight="1">
      <c r="A190" s="67">
        <v>178</v>
      </c>
      <c r="B190" s="75" t="s">
        <v>506</v>
      </c>
      <c r="C190" s="70" t="s">
        <v>229</v>
      </c>
      <c r="D190" s="63">
        <v>160.5</v>
      </c>
      <c r="E190" s="64" t="s">
        <v>408</v>
      </c>
      <c r="F190" s="74">
        <v>1321.24</v>
      </c>
      <c r="G190" s="58"/>
      <c r="H190" s="48"/>
      <c r="I190" s="47" t="s">
        <v>39</v>
      </c>
      <c r="J190" s="49">
        <f t="shared" si="13"/>
        <v>1</v>
      </c>
      <c r="K190" s="50" t="s">
        <v>64</v>
      </c>
      <c r="L190" s="50" t="s">
        <v>7</v>
      </c>
      <c r="M190" s="59"/>
      <c r="N190" s="58"/>
      <c r="O190" s="58"/>
      <c r="P190" s="60"/>
      <c r="Q190" s="58"/>
      <c r="R190" s="58"/>
      <c r="S190" s="60"/>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61">
        <f t="shared" si="12"/>
        <v>212059.02</v>
      </c>
      <c r="BB190" s="62">
        <f t="shared" si="14"/>
        <v>212059.02</v>
      </c>
      <c r="BC190" s="57" t="str">
        <f t="shared" si="15"/>
        <v>INR  Two Lakh Twelve Thousand  &amp;Fifty Nine  and Paise Two Only</v>
      </c>
      <c r="HQ190" s="16"/>
      <c r="HR190" s="16"/>
      <c r="HS190" s="16"/>
      <c r="HT190" s="16"/>
      <c r="HU190" s="16"/>
    </row>
    <row r="191" spans="1:229" s="15" customFormat="1" ht="116.25" customHeight="1">
      <c r="A191" s="67">
        <v>179</v>
      </c>
      <c r="B191" s="75" t="s">
        <v>507</v>
      </c>
      <c r="C191" s="70" t="s">
        <v>230</v>
      </c>
      <c r="D191" s="63">
        <v>160.5</v>
      </c>
      <c r="E191" s="64" t="s">
        <v>408</v>
      </c>
      <c r="F191" s="74">
        <v>1339.34</v>
      </c>
      <c r="G191" s="58"/>
      <c r="H191" s="48"/>
      <c r="I191" s="47" t="s">
        <v>39</v>
      </c>
      <c r="J191" s="49">
        <f t="shared" si="13"/>
        <v>1</v>
      </c>
      <c r="K191" s="50" t="s">
        <v>64</v>
      </c>
      <c r="L191" s="50" t="s">
        <v>7</v>
      </c>
      <c r="M191" s="59"/>
      <c r="N191" s="58"/>
      <c r="O191" s="58"/>
      <c r="P191" s="60"/>
      <c r="Q191" s="58"/>
      <c r="R191" s="58"/>
      <c r="S191" s="60"/>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61">
        <f t="shared" si="12"/>
        <v>214964.07</v>
      </c>
      <c r="BB191" s="62">
        <f t="shared" si="14"/>
        <v>214964.07</v>
      </c>
      <c r="BC191" s="57" t="str">
        <f t="shared" si="15"/>
        <v>INR  Two Lakh Fourteen Thousand Nine Hundred &amp; Sixty Four  and Paise Seven Only</v>
      </c>
      <c r="HQ191" s="16"/>
      <c r="HR191" s="16"/>
      <c r="HS191" s="16"/>
      <c r="HT191" s="16"/>
      <c r="HU191" s="16"/>
    </row>
    <row r="192" spans="1:229" s="15" customFormat="1" ht="115.5" customHeight="1">
      <c r="A192" s="67">
        <v>180</v>
      </c>
      <c r="B192" s="75" t="s">
        <v>508</v>
      </c>
      <c r="C192" s="70" t="s">
        <v>231</v>
      </c>
      <c r="D192" s="63">
        <v>160.5</v>
      </c>
      <c r="E192" s="64" t="s">
        <v>408</v>
      </c>
      <c r="F192" s="74">
        <v>1357.44</v>
      </c>
      <c r="G192" s="58"/>
      <c r="H192" s="48"/>
      <c r="I192" s="47" t="s">
        <v>39</v>
      </c>
      <c r="J192" s="49">
        <f t="shared" si="13"/>
        <v>1</v>
      </c>
      <c r="K192" s="50" t="s">
        <v>64</v>
      </c>
      <c r="L192" s="50" t="s">
        <v>7</v>
      </c>
      <c r="M192" s="59"/>
      <c r="N192" s="58"/>
      <c r="O192" s="58"/>
      <c r="P192" s="60"/>
      <c r="Q192" s="58"/>
      <c r="R192" s="58"/>
      <c r="S192" s="60"/>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61">
        <f t="shared" si="12"/>
        <v>217869.12</v>
      </c>
      <c r="BB192" s="62">
        <f t="shared" si="14"/>
        <v>217869.12</v>
      </c>
      <c r="BC192" s="57" t="str">
        <f t="shared" si="15"/>
        <v>INR  Two Lakh Seventeen Thousand Eight Hundred &amp; Sixty Nine  and Paise Twelve Only</v>
      </c>
      <c r="HQ192" s="16"/>
      <c r="HR192" s="16"/>
      <c r="HS192" s="16"/>
      <c r="HT192" s="16"/>
      <c r="HU192" s="16"/>
    </row>
    <row r="193" spans="1:229" s="15" customFormat="1" ht="38.25" customHeight="1">
      <c r="A193" s="67">
        <v>181</v>
      </c>
      <c r="B193" s="75" t="s">
        <v>509</v>
      </c>
      <c r="C193" s="70" t="s">
        <v>232</v>
      </c>
      <c r="D193" s="63">
        <v>1050</v>
      </c>
      <c r="E193" s="64" t="s">
        <v>511</v>
      </c>
      <c r="F193" s="74">
        <v>253.39</v>
      </c>
      <c r="G193" s="58"/>
      <c r="H193" s="48"/>
      <c r="I193" s="47" t="s">
        <v>39</v>
      </c>
      <c r="J193" s="49">
        <f t="shared" si="13"/>
        <v>1</v>
      </c>
      <c r="K193" s="50" t="s">
        <v>64</v>
      </c>
      <c r="L193" s="50" t="s">
        <v>7</v>
      </c>
      <c r="M193" s="59"/>
      <c r="N193" s="58"/>
      <c r="O193" s="58"/>
      <c r="P193" s="60"/>
      <c r="Q193" s="58"/>
      <c r="R193" s="58"/>
      <c r="S193" s="60"/>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61">
        <f t="shared" si="12"/>
        <v>266059.5</v>
      </c>
      <c r="BB193" s="62">
        <f t="shared" si="14"/>
        <v>266059.5</v>
      </c>
      <c r="BC193" s="57" t="str">
        <f t="shared" si="15"/>
        <v>INR  Two Lakh Sixty Six Thousand  &amp;Fifty Nine  and Paise Fifty Only</v>
      </c>
      <c r="HQ193" s="16"/>
      <c r="HR193" s="16"/>
      <c r="HS193" s="16"/>
      <c r="HT193" s="16"/>
      <c r="HU193" s="16"/>
    </row>
    <row r="194" spans="1:229" s="15" customFormat="1" ht="41.25" customHeight="1">
      <c r="A194" s="67">
        <v>182</v>
      </c>
      <c r="B194" s="75" t="s">
        <v>510</v>
      </c>
      <c r="C194" s="70" t="s">
        <v>233</v>
      </c>
      <c r="D194" s="63">
        <v>472.5</v>
      </c>
      <c r="E194" s="64" t="s">
        <v>408</v>
      </c>
      <c r="F194" s="74">
        <v>236.42</v>
      </c>
      <c r="G194" s="58"/>
      <c r="H194" s="48"/>
      <c r="I194" s="47" t="s">
        <v>39</v>
      </c>
      <c r="J194" s="49">
        <f>IF(I194="Less(-)",-1,1)</f>
        <v>1</v>
      </c>
      <c r="K194" s="50" t="s">
        <v>64</v>
      </c>
      <c r="L194" s="50" t="s">
        <v>7</v>
      </c>
      <c r="M194" s="59"/>
      <c r="N194" s="58"/>
      <c r="O194" s="58"/>
      <c r="P194" s="60"/>
      <c r="Q194" s="58"/>
      <c r="R194" s="58"/>
      <c r="S194" s="60"/>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61">
        <f>total_amount_ba($B$2,$D$2,D194,F194,J194,K194,M194)</f>
        <v>111708.45</v>
      </c>
      <c r="BB194" s="62">
        <f>BA194+SUM(N194:AZ194)</f>
        <v>111708.45</v>
      </c>
      <c r="BC194" s="57" t="str">
        <f>SpellNumber(L194,BB194)</f>
        <v>INR  One Lakh Eleven Thousand Seven Hundred &amp; Eight  and Paise Forty Five Only</v>
      </c>
      <c r="HQ194" s="16"/>
      <c r="HR194" s="16"/>
      <c r="HS194" s="16"/>
      <c r="HT194" s="16"/>
      <c r="HU194" s="16"/>
    </row>
    <row r="195" spans="1:229" s="15" customFormat="1" ht="162">
      <c r="A195" s="67">
        <v>183</v>
      </c>
      <c r="B195" s="75" t="s">
        <v>512</v>
      </c>
      <c r="C195" s="70" t="s">
        <v>234</v>
      </c>
      <c r="D195" s="63">
        <v>33.462</v>
      </c>
      <c r="E195" s="64" t="s">
        <v>408</v>
      </c>
      <c r="F195" s="74">
        <v>1312.19</v>
      </c>
      <c r="G195" s="58"/>
      <c r="H195" s="48"/>
      <c r="I195" s="47" t="s">
        <v>39</v>
      </c>
      <c r="J195" s="49">
        <f t="shared" si="13"/>
        <v>1</v>
      </c>
      <c r="K195" s="50" t="s">
        <v>64</v>
      </c>
      <c r="L195" s="50" t="s">
        <v>7</v>
      </c>
      <c r="M195" s="59"/>
      <c r="N195" s="58"/>
      <c r="O195" s="58"/>
      <c r="P195" s="60"/>
      <c r="Q195" s="58"/>
      <c r="R195" s="58"/>
      <c r="S195" s="60"/>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61">
        <f t="shared" si="12"/>
        <v>43908.5</v>
      </c>
      <c r="BB195" s="62">
        <f t="shared" si="14"/>
        <v>43908.5</v>
      </c>
      <c r="BC195" s="57" t="str">
        <f t="shared" si="15"/>
        <v>INR  Forty Three Thousand Nine Hundred &amp; Eight  and Paise Fifty Only</v>
      </c>
      <c r="HQ195" s="16"/>
      <c r="HR195" s="16"/>
      <c r="HS195" s="16"/>
      <c r="HT195" s="16"/>
      <c r="HU195" s="16"/>
    </row>
    <row r="196" spans="1:229" s="15" customFormat="1" ht="162">
      <c r="A196" s="67">
        <v>184</v>
      </c>
      <c r="B196" s="75" t="s">
        <v>513</v>
      </c>
      <c r="C196" s="70" t="s">
        <v>235</v>
      </c>
      <c r="D196" s="63">
        <v>27.45</v>
      </c>
      <c r="E196" s="64" t="s">
        <v>408</v>
      </c>
      <c r="F196" s="74">
        <v>1325.77</v>
      </c>
      <c r="G196" s="58"/>
      <c r="H196" s="48"/>
      <c r="I196" s="47" t="s">
        <v>39</v>
      </c>
      <c r="J196" s="49">
        <f t="shared" si="13"/>
        <v>1</v>
      </c>
      <c r="K196" s="50" t="s">
        <v>64</v>
      </c>
      <c r="L196" s="50" t="s">
        <v>7</v>
      </c>
      <c r="M196" s="59"/>
      <c r="N196" s="58"/>
      <c r="O196" s="58"/>
      <c r="P196" s="60"/>
      <c r="Q196" s="58"/>
      <c r="R196" s="58"/>
      <c r="S196" s="60"/>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61">
        <f t="shared" si="12"/>
        <v>36392.39</v>
      </c>
      <c r="BB196" s="62">
        <f t="shared" si="14"/>
        <v>36392.39</v>
      </c>
      <c r="BC196" s="57" t="str">
        <f t="shared" si="15"/>
        <v>INR  Thirty Six Thousand Three Hundred &amp; Ninety Two  and Paise Thirty Nine Only</v>
      </c>
      <c r="HQ196" s="16"/>
      <c r="HR196" s="16"/>
      <c r="HS196" s="16"/>
      <c r="HT196" s="16"/>
      <c r="HU196" s="16"/>
    </row>
    <row r="197" spans="1:229" s="15" customFormat="1" ht="162">
      <c r="A197" s="67">
        <v>185</v>
      </c>
      <c r="B197" s="75" t="s">
        <v>514</v>
      </c>
      <c r="C197" s="70" t="s">
        <v>236</v>
      </c>
      <c r="D197" s="63">
        <v>27.45</v>
      </c>
      <c r="E197" s="64" t="s">
        <v>408</v>
      </c>
      <c r="F197" s="74">
        <v>1339.34</v>
      </c>
      <c r="G197" s="58"/>
      <c r="H197" s="48"/>
      <c r="I197" s="47" t="s">
        <v>39</v>
      </c>
      <c r="J197" s="49">
        <f t="shared" si="13"/>
        <v>1</v>
      </c>
      <c r="K197" s="50" t="s">
        <v>64</v>
      </c>
      <c r="L197" s="50" t="s">
        <v>7</v>
      </c>
      <c r="M197" s="59"/>
      <c r="N197" s="58"/>
      <c r="O197" s="58"/>
      <c r="P197" s="60"/>
      <c r="Q197" s="58"/>
      <c r="R197" s="58"/>
      <c r="S197" s="60"/>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61">
        <f t="shared" si="12"/>
        <v>36764.88</v>
      </c>
      <c r="BB197" s="62">
        <f t="shared" si="14"/>
        <v>36764.88</v>
      </c>
      <c r="BC197" s="57" t="str">
        <f t="shared" si="15"/>
        <v>INR  Thirty Six Thousand Seven Hundred &amp; Sixty Four  and Paise Eighty Eight Only</v>
      </c>
      <c r="HQ197" s="16"/>
      <c r="HR197" s="16"/>
      <c r="HS197" s="16"/>
      <c r="HT197" s="16"/>
      <c r="HU197" s="16"/>
    </row>
    <row r="198" spans="1:229" s="15" customFormat="1" ht="162">
      <c r="A198" s="67">
        <v>186</v>
      </c>
      <c r="B198" s="75" t="s">
        <v>515</v>
      </c>
      <c r="C198" s="70" t="s">
        <v>237</v>
      </c>
      <c r="D198" s="63">
        <v>27.45</v>
      </c>
      <c r="E198" s="64" t="s">
        <v>408</v>
      </c>
      <c r="F198" s="74">
        <v>1352.92</v>
      </c>
      <c r="G198" s="58"/>
      <c r="H198" s="48"/>
      <c r="I198" s="47" t="s">
        <v>39</v>
      </c>
      <c r="J198" s="49">
        <f t="shared" si="13"/>
        <v>1</v>
      </c>
      <c r="K198" s="50" t="s">
        <v>64</v>
      </c>
      <c r="L198" s="50" t="s">
        <v>7</v>
      </c>
      <c r="M198" s="59"/>
      <c r="N198" s="58"/>
      <c r="O198" s="58"/>
      <c r="P198" s="60"/>
      <c r="Q198" s="58"/>
      <c r="R198" s="58"/>
      <c r="S198" s="60"/>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61">
        <f t="shared" si="12"/>
        <v>37137.65</v>
      </c>
      <c r="BB198" s="62">
        <f t="shared" si="14"/>
        <v>37137.65</v>
      </c>
      <c r="BC198" s="57" t="str">
        <f t="shared" si="15"/>
        <v>INR  Thirty Seven Thousand One Hundred &amp; Thirty Seven  and Paise Sixty Five Only</v>
      </c>
      <c r="HQ198" s="16"/>
      <c r="HR198" s="16"/>
      <c r="HS198" s="16"/>
      <c r="HT198" s="16"/>
      <c r="HU198" s="16"/>
    </row>
    <row r="199" spans="1:229" s="15" customFormat="1" ht="162">
      <c r="A199" s="67">
        <v>187</v>
      </c>
      <c r="B199" s="75" t="s">
        <v>516</v>
      </c>
      <c r="C199" s="70" t="s">
        <v>238</v>
      </c>
      <c r="D199" s="63">
        <v>27.45</v>
      </c>
      <c r="E199" s="64" t="s">
        <v>408</v>
      </c>
      <c r="F199" s="74">
        <v>1366.49</v>
      </c>
      <c r="G199" s="58"/>
      <c r="H199" s="48"/>
      <c r="I199" s="47" t="s">
        <v>39</v>
      </c>
      <c r="J199" s="49">
        <f t="shared" si="13"/>
        <v>1</v>
      </c>
      <c r="K199" s="50" t="s">
        <v>64</v>
      </c>
      <c r="L199" s="50" t="s">
        <v>7</v>
      </c>
      <c r="M199" s="59"/>
      <c r="N199" s="58"/>
      <c r="O199" s="58"/>
      <c r="P199" s="60"/>
      <c r="Q199" s="58"/>
      <c r="R199" s="58"/>
      <c r="S199" s="60"/>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61">
        <f t="shared" si="12"/>
        <v>37510.15</v>
      </c>
      <c r="BB199" s="62">
        <f t="shared" si="14"/>
        <v>37510.15</v>
      </c>
      <c r="BC199" s="57" t="str">
        <f t="shared" si="15"/>
        <v>INR  Thirty Seven Thousand Five Hundred &amp; Ten  and Paise Fifteen Only</v>
      </c>
      <c r="HQ199" s="16"/>
      <c r="HR199" s="16"/>
      <c r="HS199" s="16"/>
      <c r="HT199" s="16"/>
      <c r="HU199" s="16"/>
    </row>
    <row r="200" spans="1:229" s="15" customFormat="1" ht="162">
      <c r="A200" s="67">
        <v>188</v>
      </c>
      <c r="B200" s="75" t="s">
        <v>517</v>
      </c>
      <c r="C200" s="70" t="s">
        <v>239</v>
      </c>
      <c r="D200" s="63">
        <v>27.45</v>
      </c>
      <c r="E200" s="64" t="s">
        <v>408</v>
      </c>
      <c r="F200" s="74">
        <v>1384.59</v>
      </c>
      <c r="G200" s="58"/>
      <c r="H200" s="48"/>
      <c r="I200" s="47" t="s">
        <v>39</v>
      </c>
      <c r="J200" s="49">
        <f t="shared" si="13"/>
        <v>1</v>
      </c>
      <c r="K200" s="50" t="s">
        <v>64</v>
      </c>
      <c r="L200" s="50" t="s">
        <v>7</v>
      </c>
      <c r="M200" s="59"/>
      <c r="N200" s="58"/>
      <c r="O200" s="58"/>
      <c r="P200" s="60"/>
      <c r="Q200" s="58"/>
      <c r="R200" s="58"/>
      <c r="S200" s="60"/>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61">
        <f t="shared" si="12"/>
        <v>38007</v>
      </c>
      <c r="BB200" s="62">
        <f t="shared" si="14"/>
        <v>38007</v>
      </c>
      <c r="BC200" s="57" t="str">
        <f t="shared" si="15"/>
        <v>INR  Thirty Eight Thousand  &amp;Seven  Only</v>
      </c>
      <c r="HQ200" s="16"/>
      <c r="HR200" s="16"/>
      <c r="HS200" s="16"/>
      <c r="HT200" s="16"/>
      <c r="HU200" s="16"/>
    </row>
    <row r="201" spans="1:229" s="15" customFormat="1" ht="162">
      <c r="A201" s="67">
        <v>189</v>
      </c>
      <c r="B201" s="75" t="s">
        <v>518</v>
      </c>
      <c r="C201" s="70" t="s">
        <v>240</v>
      </c>
      <c r="D201" s="63">
        <v>27.45</v>
      </c>
      <c r="E201" s="64" t="s">
        <v>408</v>
      </c>
      <c r="F201" s="74">
        <v>1398.16</v>
      </c>
      <c r="G201" s="58"/>
      <c r="H201" s="48"/>
      <c r="I201" s="47" t="s">
        <v>39</v>
      </c>
      <c r="J201" s="49">
        <f t="shared" si="13"/>
        <v>1</v>
      </c>
      <c r="K201" s="50" t="s">
        <v>64</v>
      </c>
      <c r="L201" s="50" t="s">
        <v>7</v>
      </c>
      <c r="M201" s="59"/>
      <c r="N201" s="58"/>
      <c r="O201" s="58"/>
      <c r="P201" s="60"/>
      <c r="Q201" s="58"/>
      <c r="R201" s="58"/>
      <c r="S201" s="60"/>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61">
        <f t="shared" si="12"/>
        <v>38379.49</v>
      </c>
      <c r="BB201" s="62">
        <f t="shared" si="14"/>
        <v>38379.49</v>
      </c>
      <c r="BC201" s="57" t="str">
        <f t="shared" si="15"/>
        <v>INR  Thirty Eight Thousand Three Hundred &amp; Seventy Nine  and Paise Forty Nine Only</v>
      </c>
      <c r="HQ201" s="16"/>
      <c r="HR201" s="16"/>
      <c r="HS201" s="16"/>
      <c r="HT201" s="16"/>
      <c r="HU201" s="16"/>
    </row>
    <row r="202" spans="1:229" s="15" customFormat="1" ht="162">
      <c r="A202" s="67">
        <v>190</v>
      </c>
      <c r="B202" s="75" t="s">
        <v>520</v>
      </c>
      <c r="C202" s="70" t="s">
        <v>241</v>
      </c>
      <c r="D202" s="63">
        <v>27.45</v>
      </c>
      <c r="E202" s="64" t="s">
        <v>408</v>
      </c>
      <c r="F202" s="74">
        <v>1411.74</v>
      </c>
      <c r="G202" s="58"/>
      <c r="H202" s="48"/>
      <c r="I202" s="47" t="s">
        <v>39</v>
      </c>
      <c r="J202" s="49">
        <f t="shared" si="13"/>
        <v>1</v>
      </c>
      <c r="K202" s="50" t="s">
        <v>64</v>
      </c>
      <c r="L202" s="50" t="s">
        <v>7</v>
      </c>
      <c r="M202" s="59"/>
      <c r="N202" s="58"/>
      <c r="O202" s="58"/>
      <c r="P202" s="60"/>
      <c r="Q202" s="58"/>
      <c r="R202" s="58"/>
      <c r="S202" s="60"/>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61">
        <f t="shared" si="12"/>
        <v>38752.26</v>
      </c>
      <c r="BB202" s="62">
        <f t="shared" si="14"/>
        <v>38752.26</v>
      </c>
      <c r="BC202" s="57" t="str">
        <f t="shared" si="15"/>
        <v>INR  Thirty Eight Thousand Seven Hundred &amp; Fifty Two  and Paise Twenty Six Only</v>
      </c>
      <c r="HQ202" s="16"/>
      <c r="HR202" s="16"/>
      <c r="HS202" s="16"/>
      <c r="HT202" s="16"/>
      <c r="HU202" s="16"/>
    </row>
    <row r="203" spans="1:229" s="15" customFormat="1" ht="159" customHeight="1">
      <c r="A203" s="67">
        <v>191</v>
      </c>
      <c r="B203" s="75" t="s">
        <v>519</v>
      </c>
      <c r="C203" s="70" t="s">
        <v>242</v>
      </c>
      <c r="D203" s="63">
        <v>27.45</v>
      </c>
      <c r="E203" s="64" t="s">
        <v>408</v>
      </c>
      <c r="F203" s="74">
        <v>1425.31</v>
      </c>
      <c r="G203" s="58"/>
      <c r="H203" s="48"/>
      <c r="I203" s="47" t="s">
        <v>39</v>
      </c>
      <c r="J203" s="49">
        <f t="shared" si="13"/>
        <v>1</v>
      </c>
      <c r="K203" s="50" t="s">
        <v>64</v>
      </c>
      <c r="L203" s="50" t="s">
        <v>7</v>
      </c>
      <c r="M203" s="59"/>
      <c r="N203" s="58"/>
      <c r="O203" s="58"/>
      <c r="P203" s="60"/>
      <c r="Q203" s="58"/>
      <c r="R203" s="58"/>
      <c r="S203" s="60"/>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61">
        <f t="shared" si="12"/>
        <v>39124.76</v>
      </c>
      <c r="BB203" s="62">
        <f t="shared" si="14"/>
        <v>39124.76</v>
      </c>
      <c r="BC203" s="57" t="str">
        <f t="shared" si="15"/>
        <v>INR  Thirty Nine Thousand One Hundred &amp; Twenty Four  and Paise Seventy Six Only</v>
      </c>
      <c r="HQ203" s="16"/>
      <c r="HR203" s="16"/>
      <c r="HS203" s="16"/>
      <c r="HT203" s="16"/>
      <c r="HU203" s="16"/>
    </row>
    <row r="204" spans="1:229" s="15" customFormat="1" ht="162">
      <c r="A204" s="67">
        <v>192</v>
      </c>
      <c r="B204" s="75" t="s">
        <v>521</v>
      </c>
      <c r="C204" s="70" t="s">
        <v>243</v>
      </c>
      <c r="D204" s="63">
        <v>27.45</v>
      </c>
      <c r="E204" s="64" t="s">
        <v>408</v>
      </c>
      <c r="F204" s="74">
        <v>1438.89</v>
      </c>
      <c r="G204" s="58"/>
      <c r="H204" s="48"/>
      <c r="I204" s="47" t="s">
        <v>39</v>
      </c>
      <c r="J204" s="49">
        <f t="shared" si="13"/>
        <v>1</v>
      </c>
      <c r="K204" s="50" t="s">
        <v>64</v>
      </c>
      <c r="L204" s="50" t="s">
        <v>7</v>
      </c>
      <c r="M204" s="59"/>
      <c r="N204" s="58"/>
      <c r="O204" s="58"/>
      <c r="P204" s="60"/>
      <c r="Q204" s="58"/>
      <c r="R204" s="58"/>
      <c r="S204" s="60"/>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61">
        <f t="shared" si="12"/>
        <v>39497.53</v>
      </c>
      <c r="BB204" s="62">
        <f t="shared" si="14"/>
        <v>39497.53</v>
      </c>
      <c r="BC204" s="57" t="str">
        <f t="shared" si="15"/>
        <v>INR  Thirty Nine Thousand Four Hundred &amp; Ninety Seven  and Paise Fifty Three Only</v>
      </c>
      <c r="HQ204" s="16"/>
      <c r="HR204" s="16"/>
      <c r="HS204" s="16"/>
      <c r="HT204" s="16"/>
      <c r="HU204" s="16"/>
    </row>
    <row r="205" spans="1:229" s="15" customFormat="1" ht="162">
      <c r="A205" s="67">
        <v>193</v>
      </c>
      <c r="B205" s="75" t="s">
        <v>522</v>
      </c>
      <c r="C205" s="70" t="s">
        <v>244</v>
      </c>
      <c r="D205" s="63">
        <v>27.45</v>
      </c>
      <c r="E205" s="64" t="s">
        <v>408</v>
      </c>
      <c r="F205" s="74">
        <v>1452.46</v>
      </c>
      <c r="G205" s="58"/>
      <c r="H205" s="48"/>
      <c r="I205" s="47" t="s">
        <v>39</v>
      </c>
      <c r="J205" s="49">
        <f>IF(I205="Less(-)",-1,1)</f>
        <v>1</v>
      </c>
      <c r="K205" s="50" t="s">
        <v>64</v>
      </c>
      <c r="L205" s="50" t="s">
        <v>7</v>
      </c>
      <c r="M205" s="59"/>
      <c r="N205" s="58"/>
      <c r="O205" s="58"/>
      <c r="P205" s="60"/>
      <c r="Q205" s="58"/>
      <c r="R205" s="58"/>
      <c r="S205" s="60"/>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61">
        <f t="shared" si="12"/>
        <v>39870.03</v>
      </c>
      <c r="BB205" s="62">
        <f>BA205+SUM(N205:AZ205)</f>
        <v>39870.03</v>
      </c>
      <c r="BC205" s="57" t="str">
        <f>SpellNumber(L205,BB205)</f>
        <v>INR  Thirty Nine Thousand Eight Hundred &amp; Seventy  and Paise Three Only</v>
      </c>
      <c r="HQ205" s="16"/>
      <c r="HR205" s="16"/>
      <c r="HS205" s="16"/>
      <c r="HT205" s="16"/>
      <c r="HU205" s="16"/>
    </row>
    <row r="206" spans="1:229" s="15" customFormat="1" ht="162">
      <c r="A206" s="67">
        <v>194</v>
      </c>
      <c r="B206" s="75" t="s">
        <v>523</v>
      </c>
      <c r="C206" s="70" t="s">
        <v>245</v>
      </c>
      <c r="D206" s="63">
        <v>27.45</v>
      </c>
      <c r="E206" s="64" t="s">
        <v>408</v>
      </c>
      <c r="F206" s="74">
        <v>1466.04</v>
      </c>
      <c r="G206" s="58"/>
      <c r="H206" s="48"/>
      <c r="I206" s="47" t="s">
        <v>39</v>
      </c>
      <c r="J206" s="49">
        <f>IF(I206="Less(-)",-1,1)</f>
        <v>1</v>
      </c>
      <c r="K206" s="50" t="s">
        <v>64</v>
      </c>
      <c r="L206" s="50" t="s">
        <v>7</v>
      </c>
      <c r="M206" s="59"/>
      <c r="N206" s="58"/>
      <c r="O206" s="58"/>
      <c r="P206" s="60"/>
      <c r="Q206" s="58"/>
      <c r="R206" s="58"/>
      <c r="S206" s="60"/>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61">
        <f>total_amount_ba($B$2,$D$2,D206,F206,J206,K206,M206)</f>
        <v>40242.8</v>
      </c>
      <c r="BB206" s="62">
        <f>BA206+SUM(N206:AZ206)</f>
        <v>40242.8</v>
      </c>
      <c r="BC206" s="57" t="str">
        <f>SpellNumber(L206,BB206)</f>
        <v>INR  Forty Thousand Two Hundred &amp; Forty Two  and Paise Eighty Only</v>
      </c>
      <c r="HQ206" s="16"/>
      <c r="HR206" s="16"/>
      <c r="HS206" s="16"/>
      <c r="HT206" s="16"/>
      <c r="HU206" s="16"/>
    </row>
    <row r="207" spans="1:229" s="15" customFormat="1" ht="162">
      <c r="A207" s="67">
        <v>195</v>
      </c>
      <c r="B207" s="75" t="s">
        <v>524</v>
      </c>
      <c r="C207" s="70" t="s">
        <v>254</v>
      </c>
      <c r="D207" s="63">
        <v>27.45</v>
      </c>
      <c r="E207" s="64" t="s">
        <v>408</v>
      </c>
      <c r="F207" s="74">
        <v>1479.61</v>
      </c>
      <c r="G207" s="58"/>
      <c r="H207" s="48"/>
      <c r="I207" s="47" t="s">
        <v>39</v>
      </c>
      <c r="J207" s="49">
        <f>IF(I207="Less(-)",-1,1)</f>
        <v>1</v>
      </c>
      <c r="K207" s="50" t="s">
        <v>64</v>
      </c>
      <c r="L207" s="50" t="s">
        <v>7</v>
      </c>
      <c r="M207" s="59"/>
      <c r="N207" s="58"/>
      <c r="O207" s="58"/>
      <c r="P207" s="60"/>
      <c r="Q207" s="58"/>
      <c r="R207" s="58"/>
      <c r="S207" s="60"/>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61">
        <f t="shared" si="12"/>
        <v>40615.29</v>
      </c>
      <c r="BB207" s="62">
        <f>BA207+SUM(N207:AZ207)</f>
        <v>40615.29</v>
      </c>
      <c r="BC207" s="57" t="str">
        <f>SpellNumber(L207,BB207)</f>
        <v>INR  Forty Thousand Six Hundred &amp; Fifteen  and Paise Twenty Nine Only</v>
      </c>
      <c r="HQ207" s="16"/>
      <c r="HR207" s="16"/>
      <c r="HS207" s="16"/>
      <c r="HT207" s="16"/>
      <c r="HU207" s="16"/>
    </row>
    <row r="208" spans="1:229" s="15" customFormat="1" ht="87" customHeight="1">
      <c r="A208" s="67">
        <v>196</v>
      </c>
      <c r="B208" s="75" t="s">
        <v>525</v>
      </c>
      <c r="C208" s="70" t="s">
        <v>255</v>
      </c>
      <c r="D208" s="63">
        <v>32.45</v>
      </c>
      <c r="E208" s="64" t="s">
        <v>408</v>
      </c>
      <c r="F208" s="74">
        <v>727.36</v>
      </c>
      <c r="G208" s="58"/>
      <c r="H208" s="48"/>
      <c r="I208" s="47" t="s">
        <v>39</v>
      </c>
      <c r="J208" s="49">
        <f>IF(I208="Less(-)",-1,1)</f>
        <v>1</v>
      </c>
      <c r="K208" s="50" t="s">
        <v>64</v>
      </c>
      <c r="L208" s="50" t="s">
        <v>7</v>
      </c>
      <c r="M208" s="59"/>
      <c r="N208" s="58"/>
      <c r="O208" s="58"/>
      <c r="P208" s="60"/>
      <c r="Q208" s="58"/>
      <c r="R208" s="58"/>
      <c r="S208" s="60"/>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61">
        <f t="shared" si="12"/>
        <v>23602.83</v>
      </c>
      <c r="BB208" s="62">
        <f>BA208+SUM(N208:AZ208)</f>
        <v>23602.83</v>
      </c>
      <c r="BC208" s="57" t="str">
        <f>SpellNumber(L208,BB208)</f>
        <v>INR  Twenty Three Thousand Six Hundred &amp; Two  and Paise Eighty Three Only</v>
      </c>
      <c r="HQ208" s="16"/>
      <c r="HR208" s="16"/>
      <c r="HS208" s="16"/>
      <c r="HT208" s="16"/>
      <c r="HU208" s="16"/>
    </row>
    <row r="209" spans="1:229" s="15" customFormat="1" ht="88.5" customHeight="1">
      <c r="A209" s="67">
        <v>197</v>
      </c>
      <c r="B209" s="75" t="s">
        <v>526</v>
      </c>
      <c r="C209" s="70" t="s">
        <v>256</v>
      </c>
      <c r="D209" s="63">
        <v>32.45</v>
      </c>
      <c r="E209" s="64" t="s">
        <v>408</v>
      </c>
      <c r="F209" s="74">
        <v>740.94</v>
      </c>
      <c r="G209" s="58"/>
      <c r="H209" s="48"/>
      <c r="I209" s="47" t="s">
        <v>39</v>
      </c>
      <c r="J209" s="49">
        <f>IF(I209="Less(-)",-1,1)</f>
        <v>1</v>
      </c>
      <c r="K209" s="50" t="s">
        <v>64</v>
      </c>
      <c r="L209" s="50" t="s">
        <v>7</v>
      </c>
      <c r="M209" s="59"/>
      <c r="N209" s="58"/>
      <c r="O209" s="58"/>
      <c r="P209" s="60"/>
      <c r="Q209" s="58"/>
      <c r="R209" s="58"/>
      <c r="S209" s="60"/>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61">
        <f t="shared" si="12"/>
        <v>24043.5</v>
      </c>
      <c r="BB209" s="62">
        <f>BA209+SUM(N209:AZ209)</f>
        <v>24043.5</v>
      </c>
      <c r="BC209" s="57" t="str">
        <f>SpellNumber(L209,BB209)</f>
        <v>INR  Twenty Four Thousand  &amp;Forty Three  and Paise Fifty Only</v>
      </c>
      <c r="HQ209" s="16"/>
      <c r="HR209" s="16"/>
      <c r="HS209" s="16"/>
      <c r="HT209" s="16"/>
      <c r="HU209" s="16"/>
    </row>
    <row r="210" spans="1:229" s="15" customFormat="1" ht="85.5" customHeight="1">
      <c r="A210" s="67">
        <v>198</v>
      </c>
      <c r="B210" s="75" t="s">
        <v>527</v>
      </c>
      <c r="C210" s="70" t="s">
        <v>257</v>
      </c>
      <c r="D210" s="63">
        <v>32.45</v>
      </c>
      <c r="E210" s="64" t="s">
        <v>408</v>
      </c>
      <c r="F210" s="74">
        <v>754.51</v>
      </c>
      <c r="G210" s="58"/>
      <c r="H210" s="48"/>
      <c r="I210" s="47" t="s">
        <v>39</v>
      </c>
      <c r="J210" s="49">
        <f aca="true" t="shared" si="16" ref="J210:J237">IF(I210="Less(-)",-1,1)</f>
        <v>1</v>
      </c>
      <c r="K210" s="50" t="s">
        <v>64</v>
      </c>
      <c r="L210" s="50" t="s">
        <v>7</v>
      </c>
      <c r="M210" s="59"/>
      <c r="N210" s="58"/>
      <c r="O210" s="58"/>
      <c r="P210" s="60"/>
      <c r="Q210" s="58"/>
      <c r="R210" s="58"/>
      <c r="S210" s="60"/>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61">
        <f aca="true" t="shared" si="17" ref="BA210:BA253">total_amount_ba($B$2,$D$2,D210,F210,J210,K210,M210)</f>
        <v>24483.85</v>
      </c>
      <c r="BB210" s="62">
        <f aca="true" t="shared" si="18" ref="BB210:BB253">BA210+SUM(N210:AZ210)</f>
        <v>24483.85</v>
      </c>
      <c r="BC210" s="57" t="str">
        <f aca="true" t="shared" si="19" ref="BC210:BC237">SpellNumber(L210,BB210)</f>
        <v>INR  Twenty Four Thousand Four Hundred &amp; Eighty Three  and Paise Eighty Five Only</v>
      </c>
      <c r="HQ210" s="16"/>
      <c r="HR210" s="16"/>
      <c r="HS210" s="16"/>
      <c r="HT210" s="16"/>
      <c r="HU210" s="16"/>
    </row>
    <row r="211" spans="1:229" s="15" customFormat="1" ht="87.75" customHeight="1">
      <c r="A211" s="67">
        <v>199</v>
      </c>
      <c r="B211" s="75" t="s">
        <v>528</v>
      </c>
      <c r="C211" s="70" t="s">
        <v>258</v>
      </c>
      <c r="D211" s="63">
        <v>32.45</v>
      </c>
      <c r="E211" s="64" t="s">
        <v>408</v>
      </c>
      <c r="F211" s="74">
        <v>768.08</v>
      </c>
      <c r="G211" s="58"/>
      <c r="H211" s="48"/>
      <c r="I211" s="47" t="s">
        <v>39</v>
      </c>
      <c r="J211" s="49">
        <f t="shared" si="16"/>
        <v>1</v>
      </c>
      <c r="K211" s="50" t="s">
        <v>64</v>
      </c>
      <c r="L211" s="50" t="s">
        <v>7</v>
      </c>
      <c r="M211" s="59"/>
      <c r="N211" s="58"/>
      <c r="O211" s="58"/>
      <c r="P211" s="60"/>
      <c r="Q211" s="58"/>
      <c r="R211" s="58"/>
      <c r="S211" s="60"/>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61">
        <f t="shared" si="17"/>
        <v>24924.2</v>
      </c>
      <c r="BB211" s="62">
        <f t="shared" si="18"/>
        <v>24924.2</v>
      </c>
      <c r="BC211" s="57" t="str">
        <f t="shared" si="19"/>
        <v>INR  Twenty Four Thousand Nine Hundred &amp; Twenty Four  and Paise Twenty Only</v>
      </c>
      <c r="HQ211" s="16"/>
      <c r="HR211" s="16"/>
      <c r="HS211" s="16"/>
      <c r="HT211" s="16"/>
      <c r="HU211" s="16"/>
    </row>
    <row r="212" spans="1:229" s="15" customFormat="1" ht="90" customHeight="1">
      <c r="A212" s="67">
        <v>200</v>
      </c>
      <c r="B212" s="75" t="s">
        <v>529</v>
      </c>
      <c r="C212" s="70" t="s">
        <v>259</v>
      </c>
      <c r="D212" s="63">
        <v>32.45</v>
      </c>
      <c r="E212" s="64" t="s">
        <v>408</v>
      </c>
      <c r="F212" s="74">
        <v>781.66</v>
      </c>
      <c r="G212" s="58"/>
      <c r="H212" s="48"/>
      <c r="I212" s="47" t="s">
        <v>39</v>
      </c>
      <c r="J212" s="49">
        <f t="shared" si="16"/>
        <v>1</v>
      </c>
      <c r="K212" s="50" t="s">
        <v>64</v>
      </c>
      <c r="L212" s="50" t="s">
        <v>7</v>
      </c>
      <c r="M212" s="59"/>
      <c r="N212" s="58"/>
      <c r="O212" s="58"/>
      <c r="P212" s="60"/>
      <c r="Q212" s="58"/>
      <c r="R212" s="58"/>
      <c r="S212" s="60"/>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61">
        <f t="shared" si="17"/>
        <v>25364.87</v>
      </c>
      <c r="BB212" s="62">
        <f t="shared" si="18"/>
        <v>25364.87</v>
      </c>
      <c r="BC212" s="57" t="str">
        <f t="shared" si="19"/>
        <v>INR  Twenty Five Thousand Three Hundred &amp; Sixty Four  and Paise Eighty Seven Only</v>
      </c>
      <c r="HQ212" s="16"/>
      <c r="HR212" s="16"/>
      <c r="HS212" s="16"/>
      <c r="HT212" s="16"/>
      <c r="HU212" s="16"/>
    </row>
    <row r="213" spans="1:229" s="15" customFormat="1" ht="89.25" customHeight="1">
      <c r="A213" s="67">
        <v>201</v>
      </c>
      <c r="B213" s="75" t="s">
        <v>530</v>
      </c>
      <c r="C213" s="70" t="s">
        <v>260</v>
      </c>
      <c r="D213" s="63">
        <v>32.45</v>
      </c>
      <c r="E213" s="64" t="s">
        <v>408</v>
      </c>
      <c r="F213" s="74">
        <v>799.76</v>
      </c>
      <c r="G213" s="58"/>
      <c r="H213" s="48"/>
      <c r="I213" s="47" t="s">
        <v>39</v>
      </c>
      <c r="J213" s="49">
        <f t="shared" si="16"/>
        <v>1</v>
      </c>
      <c r="K213" s="50" t="s">
        <v>64</v>
      </c>
      <c r="L213" s="50" t="s">
        <v>7</v>
      </c>
      <c r="M213" s="59"/>
      <c r="N213" s="58"/>
      <c r="O213" s="58"/>
      <c r="P213" s="60"/>
      <c r="Q213" s="58"/>
      <c r="R213" s="58"/>
      <c r="S213" s="60"/>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61">
        <f t="shared" si="17"/>
        <v>25952.21</v>
      </c>
      <c r="BB213" s="62">
        <f t="shared" si="18"/>
        <v>25952.21</v>
      </c>
      <c r="BC213" s="57" t="str">
        <f t="shared" si="19"/>
        <v>INR  Twenty Five Thousand Nine Hundred &amp; Fifty Two  and Paise Twenty One Only</v>
      </c>
      <c r="HQ213" s="16"/>
      <c r="HR213" s="16"/>
      <c r="HS213" s="16"/>
      <c r="HT213" s="16"/>
      <c r="HU213" s="16"/>
    </row>
    <row r="214" spans="1:229" s="15" customFormat="1" ht="85.5" customHeight="1">
      <c r="A214" s="67">
        <v>202</v>
      </c>
      <c r="B214" s="75" t="s">
        <v>531</v>
      </c>
      <c r="C214" s="70" t="s">
        <v>261</v>
      </c>
      <c r="D214" s="63">
        <v>32.45</v>
      </c>
      <c r="E214" s="64" t="s">
        <v>408</v>
      </c>
      <c r="F214" s="74">
        <v>817.86</v>
      </c>
      <c r="G214" s="58"/>
      <c r="H214" s="48"/>
      <c r="I214" s="47" t="s">
        <v>39</v>
      </c>
      <c r="J214" s="49">
        <f t="shared" si="16"/>
        <v>1</v>
      </c>
      <c r="K214" s="50" t="s">
        <v>64</v>
      </c>
      <c r="L214" s="50" t="s">
        <v>7</v>
      </c>
      <c r="M214" s="59"/>
      <c r="N214" s="58"/>
      <c r="O214" s="58"/>
      <c r="P214" s="60"/>
      <c r="Q214" s="58"/>
      <c r="R214" s="58"/>
      <c r="S214" s="60"/>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61">
        <f t="shared" si="17"/>
        <v>26539.56</v>
      </c>
      <c r="BB214" s="62">
        <f t="shared" si="18"/>
        <v>26539.56</v>
      </c>
      <c r="BC214" s="57" t="str">
        <f t="shared" si="19"/>
        <v>INR  Twenty Six Thousand Five Hundred &amp; Thirty Nine  and Paise Fifty Six Only</v>
      </c>
      <c r="HQ214" s="16"/>
      <c r="HR214" s="16"/>
      <c r="HS214" s="16"/>
      <c r="HT214" s="16"/>
      <c r="HU214" s="16"/>
    </row>
    <row r="215" spans="1:229" s="15" customFormat="1" ht="90.75" customHeight="1">
      <c r="A215" s="67">
        <v>203</v>
      </c>
      <c r="B215" s="75" t="s">
        <v>532</v>
      </c>
      <c r="C215" s="70" t="s">
        <v>262</v>
      </c>
      <c r="D215" s="63">
        <v>32.45</v>
      </c>
      <c r="E215" s="64" t="s">
        <v>408</v>
      </c>
      <c r="F215" s="74">
        <v>835.96</v>
      </c>
      <c r="G215" s="58"/>
      <c r="H215" s="48"/>
      <c r="I215" s="47" t="s">
        <v>39</v>
      </c>
      <c r="J215" s="49">
        <f t="shared" si="16"/>
        <v>1</v>
      </c>
      <c r="K215" s="50" t="s">
        <v>64</v>
      </c>
      <c r="L215" s="50" t="s">
        <v>7</v>
      </c>
      <c r="M215" s="59"/>
      <c r="N215" s="58"/>
      <c r="O215" s="58"/>
      <c r="P215" s="60"/>
      <c r="Q215" s="58"/>
      <c r="R215" s="58"/>
      <c r="S215" s="60"/>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61">
        <f t="shared" si="17"/>
        <v>27126.9</v>
      </c>
      <c r="BB215" s="62">
        <f t="shared" si="18"/>
        <v>27126.9</v>
      </c>
      <c r="BC215" s="57" t="str">
        <f t="shared" si="19"/>
        <v>INR  Twenty Seven Thousand One Hundred &amp; Twenty Six  and Paise Ninety Only</v>
      </c>
      <c r="HQ215" s="16"/>
      <c r="HR215" s="16"/>
      <c r="HS215" s="16"/>
      <c r="HT215" s="16"/>
      <c r="HU215" s="16"/>
    </row>
    <row r="216" spans="1:229" s="15" customFormat="1" ht="88.5" customHeight="1">
      <c r="A216" s="67">
        <v>204</v>
      </c>
      <c r="B216" s="75" t="s">
        <v>533</v>
      </c>
      <c r="C216" s="70" t="s">
        <v>263</v>
      </c>
      <c r="D216" s="63">
        <v>32.45</v>
      </c>
      <c r="E216" s="64" t="s">
        <v>408</v>
      </c>
      <c r="F216" s="74">
        <v>854.06</v>
      </c>
      <c r="G216" s="58"/>
      <c r="H216" s="48"/>
      <c r="I216" s="47" t="s">
        <v>39</v>
      </c>
      <c r="J216" s="49">
        <f t="shared" si="16"/>
        <v>1</v>
      </c>
      <c r="K216" s="50" t="s">
        <v>64</v>
      </c>
      <c r="L216" s="50" t="s">
        <v>7</v>
      </c>
      <c r="M216" s="59"/>
      <c r="N216" s="58"/>
      <c r="O216" s="58"/>
      <c r="P216" s="60"/>
      <c r="Q216" s="58"/>
      <c r="R216" s="58"/>
      <c r="S216" s="60"/>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61">
        <f t="shared" si="17"/>
        <v>27714.25</v>
      </c>
      <c r="BB216" s="62">
        <f t="shared" si="18"/>
        <v>27714.25</v>
      </c>
      <c r="BC216" s="57" t="str">
        <f t="shared" si="19"/>
        <v>INR  Twenty Seven Thousand Seven Hundred &amp; Fourteen  and Paise Twenty Five Only</v>
      </c>
      <c r="HQ216" s="16"/>
      <c r="HR216" s="16"/>
      <c r="HS216" s="16"/>
      <c r="HT216" s="16"/>
      <c r="HU216" s="16"/>
    </row>
    <row r="217" spans="1:229" s="15" customFormat="1" ht="85.5" customHeight="1">
      <c r="A217" s="67">
        <v>205</v>
      </c>
      <c r="B217" s="75" t="s">
        <v>534</v>
      </c>
      <c r="C217" s="70" t="s">
        <v>264</v>
      </c>
      <c r="D217" s="63">
        <v>32.45</v>
      </c>
      <c r="E217" s="64" t="s">
        <v>408</v>
      </c>
      <c r="F217" s="74">
        <v>872.16</v>
      </c>
      <c r="G217" s="58"/>
      <c r="H217" s="48"/>
      <c r="I217" s="47" t="s">
        <v>39</v>
      </c>
      <c r="J217" s="49">
        <f t="shared" si="16"/>
        <v>1</v>
      </c>
      <c r="K217" s="50" t="s">
        <v>64</v>
      </c>
      <c r="L217" s="50" t="s">
        <v>7</v>
      </c>
      <c r="M217" s="59"/>
      <c r="N217" s="58"/>
      <c r="O217" s="58"/>
      <c r="P217" s="60"/>
      <c r="Q217" s="58"/>
      <c r="R217" s="58"/>
      <c r="S217" s="60"/>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61">
        <f t="shared" si="17"/>
        <v>28301.59</v>
      </c>
      <c r="BB217" s="62">
        <f t="shared" si="18"/>
        <v>28301.59</v>
      </c>
      <c r="BC217" s="57" t="str">
        <f t="shared" si="19"/>
        <v>INR  Twenty Eight Thousand Three Hundred &amp; One  and Paise Fifty Nine Only</v>
      </c>
      <c r="HQ217" s="16"/>
      <c r="HR217" s="16"/>
      <c r="HS217" s="16"/>
      <c r="HT217" s="16"/>
      <c r="HU217" s="16"/>
    </row>
    <row r="218" spans="1:229" s="15" customFormat="1" ht="87.75" customHeight="1">
      <c r="A218" s="67">
        <v>206</v>
      </c>
      <c r="B218" s="75" t="s">
        <v>535</v>
      </c>
      <c r="C218" s="70" t="s">
        <v>265</v>
      </c>
      <c r="D218" s="63">
        <v>32.45</v>
      </c>
      <c r="E218" s="64" t="s">
        <v>408</v>
      </c>
      <c r="F218" s="74">
        <v>890.25</v>
      </c>
      <c r="G218" s="58"/>
      <c r="H218" s="48"/>
      <c r="I218" s="47" t="s">
        <v>39</v>
      </c>
      <c r="J218" s="49">
        <f t="shared" si="16"/>
        <v>1</v>
      </c>
      <c r="K218" s="50" t="s">
        <v>64</v>
      </c>
      <c r="L218" s="50" t="s">
        <v>7</v>
      </c>
      <c r="M218" s="59"/>
      <c r="N218" s="58"/>
      <c r="O218" s="58"/>
      <c r="P218" s="60"/>
      <c r="Q218" s="58"/>
      <c r="R218" s="58"/>
      <c r="S218" s="60"/>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61">
        <f t="shared" si="17"/>
        <v>28888.61</v>
      </c>
      <c r="BB218" s="62">
        <f t="shared" si="18"/>
        <v>28888.61</v>
      </c>
      <c r="BC218" s="57" t="str">
        <f t="shared" si="19"/>
        <v>INR  Twenty Eight Thousand Eight Hundred &amp; Eighty Eight  and Paise Sixty One Only</v>
      </c>
      <c r="HQ218" s="16"/>
      <c r="HR218" s="16"/>
      <c r="HS218" s="16"/>
      <c r="HT218" s="16"/>
      <c r="HU218" s="16"/>
    </row>
    <row r="219" spans="1:229" s="15" customFormat="1" ht="87.75" customHeight="1">
      <c r="A219" s="67">
        <v>207</v>
      </c>
      <c r="B219" s="75" t="s">
        <v>536</v>
      </c>
      <c r="C219" s="70" t="s">
        <v>266</v>
      </c>
      <c r="D219" s="63">
        <v>32.45</v>
      </c>
      <c r="E219" s="64" t="s">
        <v>408</v>
      </c>
      <c r="F219" s="74">
        <v>908.35</v>
      </c>
      <c r="G219" s="58"/>
      <c r="H219" s="48"/>
      <c r="I219" s="47" t="s">
        <v>39</v>
      </c>
      <c r="J219" s="49">
        <f t="shared" si="16"/>
        <v>1</v>
      </c>
      <c r="K219" s="50" t="s">
        <v>64</v>
      </c>
      <c r="L219" s="50" t="s">
        <v>7</v>
      </c>
      <c r="M219" s="59"/>
      <c r="N219" s="58"/>
      <c r="O219" s="58"/>
      <c r="P219" s="60"/>
      <c r="Q219" s="58"/>
      <c r="R219" s="58"/>
      <c r="S219" s="60"/>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61">
        <f t="shared" si="17"/>
        <v>29475.96</v>
      </c>
      <c r="BB219" s="62">
        <f t="shared" si="18"/>
        <v>29475.96</v>
      </c>
      <c r="BC219" s="57" t="str">
        <f t="shared" si="19"/>
        <v>INR  Twenty Nine Thousand Four Hundred &amp; Seventy Five  and Paise Ninety Six Only</v>
      </c>
      <c r="HQ219" s="16"/>
      <c r="HR219" s="16"/>
      <c r="HS219" s="16"/>
      <c r="HT219" s="16"/>
      <c r="HU219" s="16"/>
    </row>
    <row r="220" spans="1:229" s="15" customFormat="1" ht="93" customHeight="1">
      <c r="A220" s="67">
        <v>208</v>
      </c>
      <c r="B220" s="75" t="s">
        <v>537</v>
      </c>
      <c r="C220" s="70" t="s">
        <v>267</v>
      </c>
      <c r="D220" s="63">
        <v>32.45</v>
      </c>
      <c r="E220" s="64" t="s">
        <v>408</v>
      </c>
      <c r="F220" s="74">
        <v>926.45</v>
      </c>
      <c r="G220" s="58"/>
      <c r="H220" s="48"/>
      <c r="I220" s="47" t="s">
        <v>39</v>
      </c>
      <c r="J220" s="49">
        <f t="shared" si="16"/>
        <v>1</v>
      </c>
      <c r="K220" s="50" t="s">
        <v>64</v>
      </c>
      <c r="L220" s="50" t="s">
        <v>7</v>
      </c>
      <c r="M220" s="59"/>
      <c r="N220" s="58"/>
      <c r="O220" s="58"/>
      <c r="P220" s="60"/>
      <c r="Q220" s="58"/>
      <c r="R220" s="58"/>
      <c r="S220" s="60"/>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61">
        <f t="shared" si="17"/>
        <v>30063.3</v>
      </c>
      <c r="BB220" s="62">
        <f t="shared" si="18"/>
        <v>30063.3</v>
      </c>
      <c r="BC220" s="57" t="str">
        <f t="shared" si="19"/>
        <v>INR  Thirty Thousand  &amp;Sixty Three  and Paise Thirty Only</v>
      </c>
      <c r="HQ220" s="16"/>
      <c r="HR220" s="16"/>
      <c r="HS220" s="16"/>
      <c r="HT220" s="16"/>
      <c r="HU220" s="16"/>
    </row>
    <row r="221" spans="1:229" s="15" customFormat="1" ht="213" customHeight="1">
      <c r="A221" s="67">
        <v>209</v>
      </c>
      <c r="B221" s="75" t="s">
        <v>538</v>
      </c>
      <c r="C221" s="70" t="s">
        <v>268</v>
      </c>
      <c r="D221" s="63">
        <v>75</v>
      </c>
      <c r="E221" s="64" t="s">
        <v>408</v>
      </c>
      <c r="F221" s="74">
        <v>903.83</v>
      </c>
      <c r="G221" s="58"/>
      <c r="H221" s="48"/>
      <c r="I221" s="47" t="s">
        <v>39</v>
      </c>
      <c r="J221" s="49">
        <f t="shared" si="16"/>
        <v>1</v>
      </c>
      <c r="K221" s="50" t="s">
        <v>64</v>
      </c>
      <c r="L221" s="50" t="s">
        <v>7</v>
      </c>
      <c r="M221" s="59"/>
      <c r="N221" s="58"/>
      <c r="O221" s="58"/>
      <c r="P221" s="60"/>
      <c r="Q221" s="58"/>
      <c r="R221" s="58"/>
      <c r="S221" s="60"/>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61">
        <f t="shared" si="17"/>
        <v>67787.25</v>
      </c>
      <c r="BB221" s="62">
        <f t="shared" si="18"/>
        <v>67787.25</v>
      </c>
      <c r="BC221" s="57" t="str">
        <f t="shared" si="19"/>
        <v>INR  Sixty Seven Thousand Seven Hundred &amp; Eighty Seven  and Paise Twenty Five Only</v>
      </c>
      <c r="HQ221" s="16"/>
      <c r="HR221" s="16"/>
      <c r="HS221" s="16"/>
      <c r="HT221" s="16"/>
      <c r="HU221" s="16"/>
    </row>
    <row r="222" spans="1:229" s="15" customFormat="1" ht="213.75" customHeight="1">
      <c r="A222" s="67">
        <v>210</v>
      </c>
      <c r="B222" s="75" t="s">
        <v>539</v>
      </c>
      <c r="C222" s="70" t="s">
        <v>269</v>
      </c>
      <c r="D222" s="63">
        <v>75</v>
      </c>
      <c r="E222" s="64" t="s">
        <v>408</v>
      </c>
      <c r="F222" s="74">
        <v>909.48</v>
      </c>
      <c r="G222" s="58"/>
      <c r="H222" s="48"/>
      <c r="I222" s="47" t="s">
        <v>39</v>
      </c>
      <c r="J222" s="49">
        <f t="shared" si="16"/>
        <v>1</v>
      </c>
      <c r="K222" s="50" t="s">
        <v>64</v>
      </c>
      <c r="L222" s="50" t="s">
        <v>7</v>
      </c>
      <c r="M222" s="59"/>
      <c r="N222" s="58"/>
      <c r="O222" s="58"/>
      <c r="P222" s="60"/>
      <c r="Q222" s="58"/>
      <c r="R222" s="58"/>
      <c r="S222" s="60"/>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61">
        <f t="shared" si="17"/>
        <v>68211</v>
      </c>
      <c r="BB222" s="62">
        <f t="shared" si="18"/>
        <v>68211</v>
      </c>
      <c r="BC222" s="57" t="str">
        <f t="shared" si="19"/>
        <v>INR  Sixty Eight Thousand Two Hundred &amp; Eleven  Only</v>
      </c>
      <c r="HQ222" s="16"/>
      <c r="HR222" s="16"/>
      <c r="HS222" s="16"/>
      <c r="HT222" s="16"/>
      <c r="HU222" s="16"/>
    </row>
    <row r="223" spans="1:229" s="15" customFormat="1" ht="213.75" customHeight="1">
      <c r="A223" s="67">
        <v>211</v>
      </c>
      <c r="B223" s="75" t="s">
        <v>540</v>
      </c>
      <c r="C223" s="70" t="s">
        <v>270</v>
      </c>
      <c r="D223" s="63">
        <v>75</v>
      </c>
      <c r="E223" s="64" t="s">
        <v>408</v>
      </c>
      <c r="F223" s="74">
        <v>915.14</v>
      </c>
      <c r="G223" s="58"/>
      <c r="H223" s="48"/>
      <c r="I223" s="47" t="s">
        <v>39</v>
      </c>
      <c r="J223" s="49">
        <f t="shared" si="16"/>
        <v>1</v>
      </c>
      <c r="K223" s="50" t="s">
        <v>64</v>
      </c>
      <c r="L223" s="50" t="s">
        <v>7</v>
      </c>
      <c r="M223" s="59"/>
      <c r="N223" s="58"/>
      <c r="O223" s="58"/>
      <c r="P223" s="60"/>
      <c r="Q223" s="58"/>
      <c r="R223" s="58"/>
      <c r="S223" s="60"/>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61">
        <f t="shared" si="17"/>
        <v>68635.5</v>
      </c>
      <c r="BB223" s="62">
        <f t="shared" si="18"/>
        <v>68635.5</v>
      </c>
      <c r="BC223" s="57" t="str">
        <f t="shared" si="19"/>
        <v>INR  Sixty Eight Thousand Six Hundred &amp; Thirty Five  and Paise Fifty Only</v>
      </c>
      <c r="HQ223" s="16"/>
      <c r="HR223" s="16"/>
      <c r="HS223" s="16"/>
      <c r="HT223" s="16"/>
      <c r="HU223" s="16"/>
    </row>
    <row r="224" spans="1:229" s="15" customFormat="1" ht="210.75" customHeight="1">
      <c r="A224" s="67">
        <v>212</v>
      </c>
      <c r="B224" s="75" t="s">
        <v>541</v>
      </c>
      <c r="C224" s="70" t="s">
        <v>271</v>
      </c>
      <c r="D224" s="63">
        <v>35</v>
      </c>
      <c r="E224" s="64" t="s">
        <v>408</v>
      </c>
      <c r="F224" s="74">
        <v>920.8</v>
      </c>
      <c r="G224" s="58"/>
      <c r="H224" s="48"/>
      <c r="I224" s="47" t="s">
        <v>39</v>
      </c>
      <c r="J224" s="49">
        <f t="shared" si="16"/>
        <v>1</v>
      </c>
      <c r="K224" s="50" t="s">
        <v>64</v>
      </c>
      <c r="L224" s="50" t="s">
        <v>7</v>
      </c>
      <c r="M224" s="59"/>
      <c r="N224" s="58"/>
      <c r="O224" s="58"/>
      <c r="P224" s="60"/>
      <c r="Q224" s="58"/>
      <c r="R224" s="58"/>
      <c r="S224" s="60"/>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61">
        <f t="shared" si="17"/>
        <v>32228</v>
      </c>
      <c r="BB224" s="62">
        <f t="shared" si="18"/>
        <v>32228</v>
      </c>
      <c r="BC224" s="57" t="str">
        <f t="shared" si="19"/>
        <v>INR  Thirty Two Thousand Two Hundred &amp; Twenty Eight  Only</v>
      </c>
      <c r="HQ224" s="16"/>
      <c r="HR224" s="16"/>
      <c r="HS224" s="16"/>
      <c r="HT224" s="16"/>
      <c r="HU224" s="16"/>
    </row>
    <row r="225" spans="1:229" s="15" customFormat="1" ht="214.5" customHeight="1">
      <c r="A225" s="67">
        <v>213</v>
      </c>
      <c r="B225" s="75" t="s">
        <v>542</v>
      </c>
      <c r="C225" s="70" t="s">
        <v>272</v>
      </c>
      <c r="D225" s="63">
        <v>35</v>
      </c>
      <c r="E225" s="64" t="s">
        <v>408</v>
      </c>
      <c r="F225" s="74">
        <v>926.45</v>
      </c>
      <c r="G225" s="58"/>
      <c r="H225" s="48"/>
      <c r="I225" s="47" t="s">
        <v>39</v>
      </c>
      <c r="J225" s="49">
        <f t="shared" si="16"/>
        <v>1</v>
      </c>
      <c r="K225" s="50" t="s">
        <v>64</v>
      </c>
      <c r="L225" s="50" t="s">
        <v>7</v>
      </c>
      <c r="M225" s="59"/>
      <c r="N225" s="58"/>
      <c r="O225" s="58"/>
      <c r="P225" s="60"/>
      <c r="Q225" s="58"/>
      <c r="R225" s="58"/>
      <c r="S225" s="60"/>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61">
        <f t="shared" si="17"/>
        <v>32425.75</v>
      </c>
      <c r="BB225" s="62">
        <f t="shared" si="18"/>
        <v>32425.75</v>
      </c>
      <c r="BC225" s="57" t="str">
        <f t="shared" si="19"/>
        <v>INR  Thirty Two Thousand Four Hundred &amp; Twenty Five  and Paise Seventy Five Only</v>
      </c>
      <c r="HQ225" s="16"/>
      <c r="HR225" s="16"/>
      <c r="HS225" s="16"/>
      <c r="HT225" s="16"/>
      <c r="HU225" s="16"/>
    </row>
    <row r="226" spans="1:229" s="15" customFormat="1" ht="217.5" customHeight="1">
      <c r="A226" s="67">
        <v>214</v>
      </c>
      <c r="B226" s="75" t="s">
        <v>543</v>
      </c>
      <c r="C226" s="70" t="s">
        <v>273</v>
      </c>
      <c r="D226" s="63">
        <v>35</v>
      </c>
      <c r="E226" s="64" t="s">
        <v>408</v>
      </c>
      <c r="F226" s="74">
        <v>933.52</v>
      </c>
      <c r="G226" s="58"/>
      <c r="H226" s="48"/>
      <c r="I226" s="47" t="s">
        <v>39</v>
      </c>
      <c r="J226" s="49">
        <f t="shared" si="16"/>
        <v>1</v>
      </c>
      <c r="K226" s="50" t="s">
        <v>64</v>
      </c>
      <c r="L226" s="50" t="s">
        <v>7</v>
      </c>
      <c r="M226" s="59"/>
      <c r="N226" s="58"/>
      <c r="O226" s="58"/>
      <c r="P226" s="60"/>
      <c r="Q226" s="58"/>
      <c r="R226" s="58"/>
      <c r="S226" s="60"/>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61">
        <f t="shared" si="17"/>
        <v>32673.2</v>
      </c>
      <c r="BB226" s="62">
        <f t="shared" si="18"/>
        <v>32673.2</v>
      </c>
      <c r="BC226" s="57" t="str">
        <f t="shared" si="19"/>
        <v>INR  Thirty Two Thousand Six Hundred &amp; Seventy Three  and Paise Twenty Only</v>
      </c>
      <c r="HQ226" s="16"/>
      <c r="HR226" s="16"/>
      <c r="HS226" s="16"/>
      <c r="HT226" s="16"/>
      <c r="HU226" s="16"/>
    </row>
    <row r="227" spans="1:229" s="15" customFormat="1" ht="214.5" customHeight="1">
      <c r="A227" s="67">
        <v>215</v>
      </c>
      <c r="B227" s="75" t="s">
        <v>544</v>
      </c>
      <c r="C227" s="70" t="s">
        <v>274</v>
      </c>
      <c r="D227" s="63">
        <v>35</v>
      </c>
      <c r="E227" s="64" t="s">
        <v>408</v>
      </c>
      <c r="F227" s="74">
        <v>940.59</v>
      </c>
      <c r="G227" s="58"/>
      <c r="H227" s="48"/>
      <c r="I227" s="47" t="s">
        <v>39</v>
      </c>
      <c r="J227" s="49">
        <f t="shared" si="16"/>
        <v>1</v>
      </c>
      <c r="K227" s="50" t="s">
        <v>64</v>
      </c>
      <c r="L227" s="50" t="s">
        <v>7</v>
      </c>
      <c r="M227" s="59"/>
      <c r="N227" s="58"/>
      <c r="O227" s="58"/>
      <c r="P227" s="60"/>
      <c r="Q227" s="58"/>
      <c r="R227" s="58"/>
      <c r="S227" s="60"/>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61">
        <f t="shared" si="17"/>
        <v>32920.65</v>
      </c>
      <c r="BB227" s="62">
        <f t="shared" si="18"/>
        <v>32920.65</v>
      </c>
      <c r="BC227" s="57" t="str">
        <f t="shared" si="19"/>
        <v>INR  Thirty Two Thousand Nine Hundred &amp; Twenty  and Paise Sixty Five Only</v>
      </c>
      <c r="HQ227" s="16"/>
      <c r="HR227" s="16"/>
      <c r="HS227" s="16"/>
      <c r="HT227" s="16"/>
      <c r="HU227" s="16"/>
    </row>
    <row r="228" spans="1:229" s="15" customFormat="1" ht="210.75" customHeight="1">
      <c r="A228" s="67">
        <v>216</v>
      </c>
      <c r="B228" s="75" t="s">
        <v>545</v>
      </c>
      <c r="C228" s="70" t="s">
        <v>275</v>
      </c>
      <c r="D228" s="63">
        <v>35</v>
      </c>
      <c r="E228" s="64" t="s">
        <v>408</v>
      </c>
      <c r="F228" s="74">
        <v>947.66</v>
      </c>
      <c r="G228" s="58"/>
      <c r="H228" s="48"/>
      <c r="I228" s="47" t="s">
        <v>39</v>
      </c>
      <c r="J228" s="49">
        <f t="shared" si="16"/>
        <v>1</v>
      </c>
      <c r="K228" s="50" t="s">
        <v>64</v>
      </c>
      <c r="L228" s="50" t="s">
        <v>7</v>
      </c>
      <c r="M228" s="59"/>
      <c r="N228" s="58"/>
      <c r="O228" s="58"/>
      <c r="P228" s="60"/>
      <c r="Q228" s="58"/>
      <c r="R228" s="58"/>
      <c r="S228" s="60"/>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61">
        <f t="shared" si="17"/>
        <v>33168.1</v>
      </c>
      <c r="BB228" s="62">
        <f t="shared" si="18"/>
        <v>33168.1</v>
      </c>
      <c r="BC228" s="57" t="str">
        <f t="shared" si="19"/>
        <v>INR  Thirty Three Thousand One Hundred &amp; Sixty Eight  and Paise Ten Only</v>
      </c>
      <c r="HQ228" s="16"/>
      <c r="HR228" s="16"/>
      <c r="HS228" s="16"/>
      <c r="HT228" s="16"/>
      <c r="HU228" s="16"/>
    </row>
    <row r="229" spans="1:229" s="15" customFormat="1" ht="211.5" customHeight="1">
      <c r="A229" s="67">
        <v>217</v>
      </c>
      <c r="B229" s="75" t="s">
        <v>546</v>
      </c>
      <c r="C229" s="70" t="s">
        <v>276</v>
      </c>
      <c r="D229" s="63">
        <v>35</v>
      </c>
      <c r="E229" s="64" t="s">
        <v>408</v>
      </c>
      <c r="F229" s="74">
        <v>954.73</v>
      </c>
      <c r="G229" s="58"/>
      <c r="H229" s="48"/>
      <c r="I229" s="47" t="s">
        <v>39</v>
      </c>
      <c r="J229" s="49">
        <f t="shared" si="16"/>
        <v>1</v>
      </c>
      <c r="K229" s="50" t="s">
        <v>64</v>
      </c>
      <c r="L229" s="50" t="s">
        <v>7</v>
      </c>
      <c r="M229" s="59"/>
      <c r="N229" s="58"/>
      <c r="O229" s="58"/>
      <c r="P229" s="60"/>
      <c r="Q229" s="58"/>
      <c r="R229" s="58"/>
      <c r="S229" s="60"/>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61">
        <f t="shared" si="17"/>
        <v>33415.55</v>
      </c>
      <c r="BB229" s="62">
        <f t="shared" si="18"/>
        <v>33415.55</v>
      </c>
      <c r="BC229" s="57" t="str">
        <f t="shared" si="19"/>
        <v>INR  Thirty Three Thousand Four Hundred &amp; Fifteen  and Paise Fifty Five Only</v>
      </c>
      <c r="HQ229" s="16"/>
      <c r="HR229" s="16"/>
      <c r="HS229" s="16"/>
      <c r="HT229" s="16"/>
      <c r="HU229" s="16"/>
    </row>
    <row r="230" spans="1:229" s="15" customFormat="1" ht="219" customHeight="1">
      <c r="A230" s="67">
        <v>218</v>
      </c>
      <c r="B230" s="75" t="s">
        <v>547</v>
      </c>
      <c r="C230" s="70" t="s">
        <v>277</v>
      </c>
      <c r="D230" s="63">
        <v>35</v>
      </c>
      <c r="E230" s="64" t="s">
        <v>408</v>
      </c>
      <c r="F230" s="74">
        <v>961.8</v>
      </c>
      <c r="G230" s="58"/>
      <c r="H230" s="48"/>
      <c r="I230" s="47" t="s">
        <v>39</v>
      </c>
      <c r="J230" s="49">
        <f t="shared" si="16"/>
        <v>1</v>
      </c>
      <c r="K230" s="50" t="s">
        <v>64</v>
      </c>
      <c r="L230" s="50" t="s">
        <v>7</v>
      </c>
      <c r="M230" s="59"/>
      <c r="N230" s="58"/>
      <c r="O230" s="58"/>
      <c r="P230" s="60"/>
      <c r="Q230" s="58"/>
      <c r="R230" s="58"/>
      <c r="S230" s="60"/>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61">
        <f t="shared" si="17"/>
        <v>33663</v>
      </c>
      <c r="BB230" s="62">
        <f t="shared" si="18"/>
        <v>33663</v>
      </c>
      <c r="BC230" s="57" t="str">
        <f t="shared" si="19"/>
        <v>INR  Thirty Three Thousand Six Hundred &amp; Sixty Three  Only</v>
      </c>
      <c r="HQ230" s="16"/>
      <c r="HR230" s="16"/>
      <c r="HS230" s="16"/>
      <c r="HT230" s="16"/>
      <c r="HU230" s="16"/>
    </row>
    <row r="231" spans="1:229" s="15" customFormat="1" ht="210.75" customHeight="1">
      <c r="A231" s="67">
        <v>219</v>
      </c>
      <c r="B231" s="75" t="s">
        <v>548</v>
      </c>
      <c r="C231" s="70" t="s">
        <v>278</v>
      </c>
      <c r="D231" s="63">
        <v>35</v>
      </c>
      <c r="E231" s="64" t="s">
        <v>408</v>
      </c>
      <c r="F231" s="74">
        <v>968.87</v>
      </c>
      <c r="G231" s="58"/>
      <c r="H231" s="48"/>
      <c r="I231" s="47" t="s">
        <v>39</v>
      </c>
      <c r="J231" s="49">
        <f t="shared" si="16"/>
        <v>1</v>
      </c>
      <c r="K231" s="50" t="s">
        <v>64</v>
      </c>
      <c r="L231" s="50" t="s">
        <v>7</v>
      </c>
      <c r="M231" s="59"/>
      <c r="N231" s="58"/>
      <c r="O231" s="58"/>
      <c r="P231" s="60"/>
      <c r="Q231" s="58"/>
      <c r="R231" s="58"/>
      <c r="S231" s="60"/>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61">
        <f t="shared" si="17"/>
        <v>33910.45</v>
      </c>
      <c r="BB231" s="62">
        <f t="shared" si="18"/>
        <v>33910.45</v>
      </c>
      <c r="BC231" s="57" t="str">
        <f t="shared" si="19"/>
        <v>INR  Thirty Three Thousand Nine Hundred &amp; Ten  and Paise Forty Five Only</v>
      </c>
      <c r="HQ231" s="16"/>
      <c r="HR231" s="16"/>
      <c r="HS231" s="16"/>
      <c r="HT231" s="16"/>
      <c r="HU231" s="16"/>
    </row>
    <row r="232" spans="1:229" s="15" customFormat="1" ht="212.25" customHeight="1">
      <c r="A232" s="67">
        <v>220</v>
      </c>
      <c r="B232" s="75" t="s">
        <v>549</v>
      </c>
      <c r="C232" s="70" t="s">
        <v>279</v>
      </c>
      <c r="D232" s="63">
        <v>35</v>
      </c>
      <c r="E232" s="64" t="s">
        <v>408</v>
      </c>
      <c r="F232" s="74">
        <v>975.94</v>
      </c>
      <c r="G232" s="58"/>
      <c r="H232" s="48"/>
      <c r="I232" s="47" t="s">
        <v>39</v>
      </c>
      <c r="J232" s="49">
        <f t="shared" si="16"/>
        <v>1</v>
      </c>
      <c r="K232" s="50" t="s">
        <v>64</v>
      </c>
      <c r="L232" s="50" t="s">
        <v>7</v>
      </c>
      <c r="M232" s="59"/>
      <c r="N232" s="58"/>
      <c r="O232" s="58"/>
      <c r="P232" s="60"/>
      <c r="Q232" s="58"/>
      <c r="R232" s="58"/>
      <c r="S232" s="60"/>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61">
        <f t="shared" si="17"/>
        <v>34157.9</v>
      </c>
      <c r="BB232" s="62">
        <f t="shared" si="18"/>
        <v>34157.9</v>
      </c>
      <c r="BC232" s="57" t="str">
        <f t="shared" si="19"/>
        <v>INR  Thirty Four Thousand One Hundred &amp; Fifty Seven  and Paise Ninety Only</v>
      </c>
      <c r="HQ232" s="16"/>
      <c r="HR232" s="16"/>
      <c r="HS232" s="16"/>
      <c r="HT232" s="16"/>
      <c r="HU232" s="16"/>
    </row>
    <row r="233" spans="1:229" s="15" customFormat="1" ht="212.25" customHeight="1">
      <c r="A233" s="67">
        <v>221</v>
      </c>
      <c r="B233" s="75" t="s">
        <v>550</v>
      </c>
      <c r="C233" s="70" t="s">
        <v>280</v>
      </c>
      <c r="D233" s="63">
        <v>35</v>
      </c>
      <c r="E233" s="64" t="s">
        <v>408</v>
      </c>
      <c r="F233" s="74">
        <v>983.01</v>
      </c>
      <c r="G233" s="58"/>
      <c r="H233" s="48"/>
      <c r="I233" s="47" t="s">
        <v>39</v>
      </c>
      <c r="J233" s="49">
        <f t="shared" si="16"/>
        <v>1</v>
      </c>
      <c r="K233" s="50" t="s">
        <v>64</v>
      </c>
      <c r="L233" s="50" t="s">
        <v>7</v>
      </c>
      <c r="M233" s="59"/>
      <c r="N233" s="58"/>
      <c r="O233" s="58"/>
      <c r="P233" s="60"/>
      <c r="Q233" s="58"/>
      <c r="R233" s="58"/>
      <c r="S233" s="60"/>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61">
        <f t="shared" si="17"/>
        <v>34405.35</v>
      </c>
      <c r="BB233" s="62">
        <f t="shared" si="18"/>
        <v>34405.35</v>
      </c>
      <c r="BC233" s="57" t="str">
        <f t="shared" si="19"/>
        <v>INR  Thirty Four Thousand Four Hundred &amp; Five  and Paise Thirty Five Only</v>
      </c>
      <c r="HQ233" s="16"/>
      <c r="HR233" s="16"/>
      <c r="HS233" s="16"/>
      <c r="HT233" s="16"/>
      <c r="HU233" s="16"/>
    </row>
    <row r="234" spans="1:229" s="15" customFormat="1" ht="213" customHeight="1">
      <c r="A234" s="67">
        <v>222</v>
      </c>
      <c r="B234" s="75" t="s">
        <v>551</v>
      </c>
      <c r="C234" s="70" t="s">
        <v>281</v>
      </c>
      <c r="D234" s="63">
        <v>200</v>
      </c>
      <c r="E234" s="64" t="s">
        <v>408</v>
      </c>
      <c r="F234" s="74">
        <v>1057.67</v>
      </c>
      <c r="G234" s="58"/>
      <c r="H234" s="48"/>
      <c r="I234" s="47" t="s">
        <v>39</v>
      </c>
      <c r="J234" s="49">
        <f t="shared" si="16"/>
        <v>1</v>
      </c>
      <c r="K234" s="50" t="s">
        <v>64</v>
      </c>
      <c r="L234" s="50" t="s">
        <v>7</v>
      </c>
      <c r="M234" s="59"/>
      <c r="N234" s="58"/>
      <c r="O234" s="58"/>
      <c r="P234" s="60"/>
      <c r="Q234" s="58"/>
      <c r="R234" s="58"/>
      <c r="S234" s="60"/>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61">
        <f t="shared" si="17"/>
        <v>211534</v>
      </c>
      <c r="BB234" s="62">
        <f t="shared" si="18"/>
        <v>211534</v>
      </c>
      <c r="BC234" s="57" t="str">
        <f t="shared" si="19"/>
        <v>INR  Two Lakh Eleven Thousand Five Hundred &amp; Thirty Four  Only</v>
      </c>
      <c r="HQ234" s="16"/>
      <c r="HR234" s="16"/>
      <c r="HS234" s="16"/>
      <c r="HT234" s="16"/>
      <c r="HU234" s="16"/>
    </row>
    <row r="235" spans="1:229" s="15" customFormat="1" ht="213" customHeight="1">
      <c r="A235" s="67">
        <v>223</v>
      </c>
      <c r="B235" s="75" t="s">
        <v>552</v>
      </c>
      <c r="C235" s="70" t="s">
        <v>282</v>
      </c>
      <c r="D235" s="63">
        <v>200</v>
      </c>
      <c r="E235" s="64" t="s">
        <v>408</v>
      </c>
      <c r="F235" s="74">
        <v>1063.33</v>
      </c>
      <c r="G235" s="58"/>
      <c r="H235" s="48"/>
      <c r="I235" s="47" t="s">
        <v>39</v>
      </c>
      <c r="J235" s="49">
        <f t="shared" si="16"/>
        <v>1</v>
      </c>
      <c r="K235" s="50" t="s">
        <v>64</v>
      </c>
      <c r="L235" s="50" t="s">
        <v>7</v>
      </c>
      <c r="M235" s="59"/>
      <c r="N235" s="58"/>
      <c r="O235" s="58"/>
      <c r="P235" s="60"/>
      <c r="Q235" s="58"/>
      <c r="R235" s="58"/>
      <c r="S235" s="60"/>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61">
        <f t="shared" si="17"/>
        <v>212666</v>
      </c>
      <c r="BB235" s="62">
        <f t="shared" si="18"/>
        <v>212666</v>
      </c>
      <c r="BC235" s="57" t="str">
        <f t="shared" si="19"/>
        <v>INR  Two Lakh Twelve Thousand Six Hundred &amp; Sixty Six  Only</v>
      </c>
      <c r="HQ235" s="16"/>
      <c r="HR235" s="16"/>
      <c r="HS235" s="16"/>
      <c r="HT235" s="16"/>
      <c r="HU235" s="16"/>
    </row>
    <row r="236" spans="1:229" s="15" customFormat="1" ht="213" customHeight="1">
      <c r="A236" s="67">
        <v>224</v>
      </c>
      <c r="B236" s="75" t="s">
        <v>553</v>
      </c>
      <c r="C236" s="70" t="s">
        <v>283</v>
      </c>
      <c r="D236" s="63">
        <v>200</v>
      </c>
      <c r="E236" s="64" t="s">
        <v>408</v>
      </c>
      <c r="F236" s="74">
        <v>1068.98</v>
      </c>
      <c r="G236" s="58"/>
      <c r="H236" s="48"/>
      <c r="I236" s="47" t="s">
        <v>39</v>
      </c>
      <c r="J236" s="49">
        <f t="shared" si="16"/>
        <v>1</v>
      </c>
      <c r="K236" s="50" t="s">
        <v>64</v>
      </c>
      <c r="L236" s="50" t="s">
        <v>7</v>
      </c>
      <c r="M236" s="59"/>
      <c r="N236" s="58"/>
      <c r="O236" s="58"/>
      <c r="P236" s="60"/>
      <c r="Q236" s="58"/>
      <c r="R236" s="58"/>
      <c r="S236" s="60"/>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61">
        <f t="shared" si="17"/>
        <v>213796</v>
      </c>
      <c r="BB236" s="62">
        <f t="shared" si="18"/>
        <v>213796</v>
      </c>
      <c r="BC236" s="57" t="str">
        <f t="shared" si="19"/>
        <v>INR  Two Lakh Thirteen Thousand Seven Hundred &amp; Ninety Six  Only</v>
      </c>
      <c r="HQ236" s="16"/>
      <c r="HR236" s="16"/>
      <c r="HS236" s="16"/>
      <c r="HT236" s="16"/>
      <c r="HU236" s="16"/>
    </row>
    <row r="237" spans="1:229" s="15" customFormat="1" ht="213" customHeight="1">
      <c r="A237" s="67">
        <v>225</v>
      </c>
      <c r="B237" s="75" t="s">
        <v>554</v>
      </c>
      <c r="C237" s="70" t="s">
        <v>284</v>
      </c>
      <c r="D237" s="63">
        <v>200</v>
      </c>
      <c r="E237" s="64" t="s">
        <v>408</v>
      </c>
      <c r="F237" s="74">
        <v>1074.64</v>
      </c>
      <c r="G237" s="58"/>
      <c r="H237" s="48"/>
      <c r="I237" s="47" t="s">
        <v>39</v>
      </c>
      <c r="J237" s="49">
        <f t="shared" si="16"/>
        <v>1</v>
      </c>
      <c r="K237" s="50" t="s">
        <v>64</v>
      </c>
      <c r="L237" s="50" t="s">
        <v>7</v>
      </c>
      <c r="M237" s="59"/>
      <c r="N237" s="58"/>
      <c r="O237" s="58"/>
      <c r="P237" s="60"/>
      <c r="Q237" s="58"/>
      <c r="R237" s="58"/>
      <c r="S237" s="60"/>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61">
        <f t="shared" si="17"/>
        <v>214928</v>
      </c>
      <c r="BB237" s="62">
        <f t="shared" si="18"/>
        <v>214928</v>
      </c>
      <c r="BC237" s="57" t="str">
        <f t="shared" si="19"/>
        <v>INR  Two Lakh Fourteen Thousand Nine Hundred &amp; Twenty Eight  Only</v>
      </c>
      <c r="HQ237" s="16"/>
      <c r="HR237" s="16"/>
      <c r="HS237" s="16"/>
      <c r="HT237" s="16"/>
      <c r="HU237" s="16"/>
    </row>
    <row r="238" spans="1:229" s="15" customFormat="1" ht="213" customHeight="1">
      <c r="A238" s="67">
        <v>226</v>
      </c>
      <c r="B238" s="75" t="s">
        <v>555</v>
      </c>
      <c r="C238" s="70" t="s">
        <v>285</v>
      </c>
      <c r="D238" s="63">
        <v>200</v>
      </c>
      <c r="E238" s="64" t="s">
        <v>408</v>
      </c>
      <c r="F238" s="74">
        <v>1080.3</v>
      </c>
      <c r="G238" s="58"/>
      <c r="H238" s="48"/>
      <c r="I238" s="47" t="s">
        <v>39</v>
      </c>
      <c r="J238" s="49">
        <f>IF(I238="Less(-)",-1,1)</f>
        <v>1</v>
      </c>
      <c r="K238" s="50" t="s">
        <v>64</v>
      </c>
      <c r="L238" s="50" t="s">
        <v>7</v>
      </c>
      <c r="M238" s="59"/>
      <c r="N238" s="58"/>
      <c r="O238" s="58"/>
      <c r="P238" s="60"/>
      <c r="Q238" s="58"/>
      <c r="R238" s="58"/>
      <c r="S238" s="60"/>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61">
        <f>total_amount_ba($B$2,$D$2,D238,F238,J238,K238,M238)</f>
        <v>216060</v>
      </c>
      <c r="BB238" s="62">
        <f>BA238+SUM(N238:AZ238)</f>
        <v>216060</v>
      </c>
      <c r="BC238" s="57" t="str">
        <f>SpellNumber(L238,BB238)</f>
        <v>INR  Two Lakh Sixteen Thousand  &amp;Sixty  Only</v>
      </c>
      <c r="HQ238" s="16"/>
      <c r="HR238" s="16"/>
      <c r="HS238" s="16"/>
      <c r="HT238" s="16"/>
      <c r="HU238" s="16"/>
    </row>
    <row r="239" spans="1:229" s="15" customFormat="1" ht="213" customHeight="1">
      <c r="A239" s="67">
        <v>227</v>
      </c>
      <c r="B239" s="75" t="s">
        <v>556</v>
      </c>
      <c r="C239" s="70" t="s">
        <v>286</v>
      </c>
      <c r="D239" s="63">
        <v>200</v>
      </c>
      <c r="E239" s="64" t="s">
        <v>408</v>
      </c>
      <c r="F239" s="74">
        <v>1087.37</v>
      </c>
      <c r="G239" s="58"/>
      <c r="H239" s="48"/>
      <c r="I239" s="47" t="s">
        <v>39</v>
      </c>
      <c r="J239" s="49">
        <f aca="true" t="shared" si="20" ref="J239:J253">IF(I239="Less(-)",-1,1)</f>
        <v>1</v>
      </c>
      <c r="K239" s="50" t="s">
        <v>64</v>
      </c>
      <c r="L239" s="50" t="s">
        <v>7</v>
      </c>
      <c r="M239" s="59"/>
      <c r="N239" s="58"/>
      <c r="O239" s="58"/>
      <c r="P239" s="60"/>
      <c r="Q239" s="58"/>
      <c r="R239" s="58"/>
      <c r="S239" s="60"/>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61">
        <f t="shared" si="17"/>
        <v>217474</v>
      </c>
      <c r="BB239" s="62">
        <f t="shared" si="18"/>
        <v>217474</v>
      </c>
      <c r="BC239" s="57" t="str">
        <f aca="true" t="shared" si="21" ref="BC239:BC253">SpellNumber(L239,BB239)</f>
        <v>INR  Two Lakh Seventeen Thousand Four Hundred &amp; Seventy Four  Only</v>
      </c>
      <c r="HQ239" s="16"/>
      <c r="HR239" s="16"/>
      <c r="HS239" s="16"/>
      <c r="HT239" s="16"/>
      <c r="HU239" s="16"/>
    </row>
    <row r="240" spans="1:229" s="15" customFormat="1" ht="213" customHeight="1">
      <c r="A240" s="67">
        <v>228</v>
      </c>
      <c r="B240" s="75" t="s">
        <v>557</v>
      </c>
      <c r="C240" s="70" t="s">
        <v>287</v>
      </c>
      <c r="D240" s="63">
        <v>200</v>
      </c>
      <c r="E240" s="64" t="s">
        <v>408</v>
      </c>
      <c r="F240" s="74">
        <v>1094.44</v>
      </c>
      <c r="G240" s="58"/>
      <c r="H240" s="48"/>
      <c r="I240" s="47" t="s">
        <v>39</v>
      </c>
      <c r="J240" s="49">
        <f t="shared" si="20"/>
        <v>1</v>
      </c>
      <c r="K240" s="50" t="s">
        <v>64</v>
      </c>
      <c r="L240" s="50" t="s">
        <v>7</v>
      </c>
      <c r="M240" s="59"/>
      <c r="N240" s="58"/>
      <c r="O240" s="58"/>
      <c r="P240" s="60"/>
      <c r="Q240" s="58"/>
      <c r="R240" s="58"/>
      <c r="S240" s="60"/>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61">
        <f t="shared" si="17"/>
        <v>218888</v>
      </c>
      <c r="BB240" s="62">
        <f t="shared" si="18"/>
        <v>218888</v>
      </c>
      <c r="BC240" s="57" t="str">
        <f t="shared" si="21"/>
        <v>INR  Two Lakh Eighteen Thousand Eight Hundred &amp; Eighty Eight  Only</v>
      </c>
      <c r="HQ240" s="16"/>
      <c r="HR240" s="16"/>
      <c r="HS240" s="16"/>
      <c r="HT240" s="16"/>
      <c r="HU240" s="16"/>
    </row>
    <row r="241" spans="1:229" s="15" customFormat="1" ht="213" customHeight="1">
      <c r="A241" s="67">
        <v>229</v>
      </c>
      <c r="B241" s="75" t="s">
        <v>558</v>
      </c>
      <c r="C241" s="70" t="s">
        <v>288</v>
      </c>
      <c r="D241" s="63">
        <v>200</v>
      </c>
      <c r="E241" s="64" t="s">
        <v>408</v>
      </c>
      <c r="F241" s="74">
        <v>1101.51</v>
      </c>
      <c r="G241" s="58"/>
      <c r="H241" s="48"/>
      <c r="I241" s="47" t="s">
        <v>39</v>
      </c>
      <c r="J241" s="49">
        <f t="shared" si="20"/>
        <v>1</v>
      </c>
      <c r="K241" s="50" t="s">
        <v>64</v>
      </c>
      <c r="L241" s="50" t="s">
        <v>7</v>
      </c>
      <c r="M241" s="59"/>
      <c r="N241" s="58"/>
      <c r="O241" s="58"/>
      <c r="P241" s="60"/>
      <c r="Q241" s="58"/>
      <c r="R241" s="58"/>
      <c r="S241" s="60"/>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61">
        <f t="shared" si="17"/>
        <v>220302</v>
      </c>
      <c r="BB241" s="62">
        <f t="shared" si="18"/>
        <v>220302</v>
      </c>
      <c r="BC241" s="57" t="str">
        <f t="shared" si="21"/>
        <v>INR  Two Lakh Twenty Thousand Three Hundred &amp; Two  Only</v>
      </c>
      <c r="HQ241" s="16"/>
      <c r="HR241" s="16"/>
      <c r="HS241" s="16"/>
      <c r="HT241" s="16"/>
      <c r="HU241" s="16"/>
    </row>
    <row r="242" spans="1:229" s="15" customFormat="1" ht="213" customHeight="1">
      <c r="A242" s="67">
        <v>230</v>
      </c>
      <c r="B242" s="75" t="s">
        <v>559</v>
      </c>
      <c r="C242" s="70" t="s">
        <v>289</v>
      </c>
      <c r="D242" s="63">
        <v>200</v>
      </c>
      <c r="E242" s="64" t="s">
        <v>408</v>
      </c>
      <c r="F242" s="74">
        <v>1108.58</v>
      </c>
      <c r="G242" s="58"/>
      <c r="H242" s="48"/>
      <c r="I242" s="47" t="s">
        <v>39</v>
      </c>
      <c r="J242" s="49">
        <f>IF(I242="Less(-)",-1,1)</f>
        <v>1</v>
      </c>
      <c r="K242" s="50" t="s">
        <v>64</v>
      </c>
      <c r="L242" s="50" t="s">
        <v>7</v>
      </c>
      <c r="M242" s="59"/>
      <c r="N242" s="58"/>
      <c r="O242" s="58"/>
      <c r="P242" s="60"/>
      <c r="Q242" s="58"/>
      <c r="R242" s="58"/>
      <c r="S242" s="60"/>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61">
        <f>total_amount_ba($B$2,$D$2,D242,F242,J242,K242,M242)</f>
        <v>221716</v>
      </c>
      <c r="BB242" s="62">
        <f>BA242+SUM(N242:AZ242)</f>
        <v>221716</v>
      </c>
      <c r="BC242" s="57" t="str">
        <f>SpellNumber(L242,BB242)</f>
        <v>INR  Two Lakh Twenty One Thousand Seven Hundred &amp; Sixteen  Only</v>
      </c>
      <c r="HQ242" s="16"/>
      <c r="HR242" s="16"/>
      <c r="HS242" s="16"/>
      <c r="HT242" s="16"/>
      <c r="HU242" s="16"/>
    </row>
    <row r="243" spans="1:229" s="15" customFormat="1" ht="213" customHeight="1">
      <c r="A243" s="67">
        <v>231</v>
      </c>
      <c r="B243" s="75" t="s">
        <v>560</v>
      </c>
      <c r="C243" s="70" t="s">
        <v>290</v>
      </c>
      <c r="D243" s="63">
        <v>200</v>
      </c>
      <c r="E243" s="64" t="s">
        <v>408</v>
      </c>
      <c r="F243" s="74">
        <v>1115.65</v>
      </c>
      <c r="G243" s="58"/>
      <c r="H243" s="48"/>
      <c r="I243" s="47" t="s">
        <v>39</v>
      </c>
      <c r="J243" s="49">
        <f t="shared" si="20"/>
        <v>1</v>
      </c>
      <c r="K243" s="50" t="s">
        <v>64</v>
      </c>
      <c r="L243" s="50" t="s">
        <v>7</v>
      </c>
      <c r="M243" s="59"/>
      <c r="N243" s="58"/>
      <c r="O243" s="58"/>
      <c r="P243" s="60"/>
      <c r="Q243" s="58"/>
      <c r="R243" s="58"/>
      <c r="S243" s="60"/>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61">
        <f t="shared" si="17"/>
        <v>223130</v>
      </c>
      <c r="BB243" s="62">
        <f t="shared" si="18"/>
        <v>223130</v>
      </c>
      <c r="BC243" s="57" t="str">
        <f t="shared" si="21"/>
        <v>INR  Two Lakh Twenty Three Thousand One Hundred &amp; Thirty  Only</v>
      </c>
      <c r="HQ243" s="16"/>
      <c r="HR243" s="16"/>
      <c r="HS243" s="16"/>
      <c r="HT243" s="16"/>
      <c r="HU243" s="16"/>
    </row>
    <row r="244" spans="1:229" s="15" customFormat="1" ht="213" customHeight="1">
      <c r="A244" s="67">
        <v>232</v>
      </c>
      <c r="B244" s="75" t="s">
        <v>561</v>
      </c>
      <c r="C244" s="70" t="s">
        <v>291</v>
      </c>
      <c r="D244" s="63">
        <v>200</v>
      </c>
      <c r="E244" s="64" t="s">
        <v>408</v>
      </c>
      <c r="F244" s="74">
        <v>1122.72</v>
      </c>
      <c r="G244" s="58"/>
      <c r="H244" s="48"/>
      <c r="I244" s="47" t="s">
        <v>39</v>
      </c>
      <c r="J244" s="49">
        <f t="shared" si="20"/>
        <v>1</v>
      </c>
      <c r="K244" s="50" t="s">
        <v>64</v>
      </c>
      <c r="L244" s="50" t="s">
        <v>7</v>
      </c>
      <c r="M244" s="59"/>
      <c r="N244" s="58"/>
      <c r="O244" s="58"/>
      <c r="P244" s="60"/>
      <c r="Q244" s="58"/>
      <c r="R244" s="58"/>
      <c r="S244" s="60"/>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61">
        <f t="shared" si="17"/>
        <v>224544</v>
      </c>
      <c r="BB244" s="62">
        <f t="shared" si="18"/>
        <v>224544</v>
      </c>
      <c r="BC244" s="57" t="str">
        <f t="shared" si="21"/>
        <v>INR  Two Lakh Twenty Four Thousand Five Hundred &amp; Forty Four  Only</v>
      </c>
      <c r="HQ244" s="16"/>
      <c r="HR244" s="16"/>
      <c r="HS244" s="16"/>
      <c r="HT244" s="16"/>
      <c r="HU244" s="16"/>
    </row>
    <row r="245" spans="1:229" s="15" customFormat="1" ht="213" customHeight="1">
      <c r="A245" s="67">
        <v>233</v>
      </c>
      <c r="B245" s="75" t="s">
        <v>562</v>
      </c>
      <c r="C245" s="70" t="s">
        <v>292</v>
      </c>
      <c r="D245" s="63">
        <v>200</v>
      </c>
      <c r="E245" s="64" t="s">
        <v>408</v>
      </c>
      <c r="F245" s="74">
        <v>1129.79</v>
      </c>
      <c r="G245" s="58"/>
      <c r="H245" s="48"/>
      <c r="I245" s="47" t="s">
        <v>39</v>
      </c>
      <c r="J245" s="49">
        <f t="shared" si="20"/>
        <v>1</v>
      </c>
      <c r="K245" s="50" t="s">
        <v>64</v>
      </c>
      <c r="L245" s="50" t="s">
        <v>7</v>
      </c>
      <c r="M245" s="59"/>
      <c r="N245" s="58"/>
      <c r="O245" s="58"/>
      <c r="P245" s="60"/>
      <c r="Q245" s="58"/>
      <c r="R245" s="58"/>
      <c r="S245" s="60"/>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61">
        <f t="shared" si="17"/>
        <v>225958</v>
      </c>
      <c r="BB245" s="62">
        <f t="shared" si="18"/>
        <v>225958</v>
      </c>
      <c r="BC245" s="57" t="str">
        <f t="shared" si="21"/>
        <v>INR  Two Lakh Twenty Five Thousand Nine Hundred &amp; Fifty Eight  Only</v>
      </c>
      <c r="HQ245" s="16"/>
      <c r="HR245" s="16"/>
      <c r="HS245" s="16"/>
      <c r="HT245" s="16"/>
      <c r="HU245" s="16"/>
    </row>
    <row r="246" spans="1:229" s="15" customFormat="1" ht="213" customHeight="1">
      <c r="A246" s="67">
        <v>234</v>
      </c>
      <c r="B246" s="75" t="s">
        <v>563</v>
      </c>
      <c r="C246" s="70" t="s">
        <v>293</v>
      </c>
      <c r="D246" s="63">
        <v>200</v>
      </c>
      <c r="E246" s="64" t="s">
        <v>408</v>
      </c>
      <c r="F246" s="74">
        <v>1136.86</v>
      </c>
      <c r="G246" s="58"/>
      <c r="H246" s="48"/>
      <c r="I246" s="47" t="s">
        <v>39</v>
      </c>
      <c r="J246" s="49">
        <f t="shared" si="20"/>
        <v>1</v>
      </c>
      <c r="K246" s="50" t="s">
        <v>64</v>
      </c>
      <c r="L246" s="50" t="s">
        <v>7</v>
      </c>
      <c r="M246" s="59"/>
      <c r="N246" s="58"/>
      <c r="O246" s="58"/>
      <c r="P246" s="60"/>
      <c r="Q246" s="58"/>
      <c r="R246" s="58"/>
      <c r="S246" s="60"/>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61">
        <f t="shared" si="17"/>
        <v>227372</v>
      </c>
      <c r="BB246" s="62">
        <f t="shared" si="18"/>
        <v>227372</v>
      </c>
      <c r="BC246" s="57" t="str">
        <f t="shared" si="21"/>
        <v>INR  Two Lakh Twenty Seven Thousand Three Hundred &amp; Seventy Two  Only</v>
      </c>
      <c r="HQ246" s="16"/>
      <c r="HR246" s="16"/>
      <c r="HS246" s="16"/>
      <c r="HT246" s="16"/>
      <c r="HU246" s="16"/>
    </row>
    <row r="247" spans="1:229" s="15" customFormat="1" ht="252.75" customHeight="1">
      <c r="A247" s="67">
        <v>235</v>
      </c>
      <c r="B247" s="75" t="s">
        <v>564</v>
      </c>
      <c r="C247" s="70" t="s">
        <v>294</v>
      </c>
      <c r="D247" s="63">
        <v>50</v>
      </c>
      <c r="E247" s="64" t="s">
        <v>408</v>
      </c>
      <c r="F247" s="74">
        <v>1771.46</v>
      </c>
      <c r="G247" s="58"/>
      <c r="H247" s="48"/>
      <c r="I247" s="47" t="s">
        <v>39</v>
      </c>
      <c r="J247" s="49">
        <f t="shared" si="20"/>
        <v>1</v>
      </c>
      <c r="K247" s="50" t="s">
        <v>64</v>
      </c>
      <c r="L247" s="50" t="s">
        <v>7</v>
      </c>
      <c r="M247" s="59"/>
      <c r="N247" s="58"/>
      <c r="O247" s="58"/>
      <c r="P247" s="60"/>
      <c r="Q247" s="58"/>
      <c r="R247" s="58"/>
      <c r="S247" s="60"/>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61">
        <f t="shared" si="17"/>
        <v>88573</v>
      </c>
      <c r="BB247" s="62">
        <f t="shared" si="18"/>
        <v>88573</v>
      </c>
      <c r="BC247" s="57" t="str">
        <f t="shared" si="21"/>
        <v>INR  Eighty Eight Thousand Five Hundred &amp; Seventy Three  Only</v>
      </c>
      <c r="HQ247" s="16"/>
      <c r="HR247" s="16"/>
      <c r="HS247" s="16"/>
      <c r="HT247" s="16"/>
      <c r="HU247" s="16"/>
    </row>
    <row r="248" spans="1:229" s="15" customFormat="1" ht="257.25" customHeight="1">
      <c r="A248" s="67">
        <v>236</v>
      </c>
      <c r="B248" s="75" t="s">
        <v>565</v>
      </c>
      <c r="C248" s="70" t="s">
        <v>295</v>
      </c>
      <c r="D248" s="63">
        <v>50</v>
      </c>
      <c r="E248" s="64" t="s">
        <v>408</v>
      </c>
      <c r="F248" s="74">
        <v>1785.03</v>
      </c>
      <c r="G248" s="58"/>
      <c r="H248" s="48"/>
      <c r="I248" s="47" t="s">
        <v>39</v>
      </c>
      <c r="J248" s="49">
        <f t="shared" si="20"/>
        <v>1</v>
      </c>
      <c r="K248" s="50" t="s">
        <v>64</v>
      </c>
      <c r="L248" s="50" t="s">
        <v>7</v>
      </c>
      <c r="M248" s="59"/>
      <c r="N248" s="58"/>
      <c r="O248" s="58"/>
      <c r="P248" s="60"/>
      <c r="Q248" s="58"/>
      <c r="R248" s="58"/>
      <c r="S248" s="60"/>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61">
        <f t="shared" si="17"/>
        <v>89251.5</v>
      </c>
      <c r="BB248" s="62">
        <f t="shared" si="18"/>
        <v>89251.5</v>
      </c>
      <c r="BC248" s="57" t="str">
        <f t="shared" si="21"/>
        <v>INR  Eighty Nine Thousand Two Hundred &amp; Fifty One  and Paise Fifty Only</v>
      </c>
      <c r="HQ248" s="16"/>
      <c r="HR248" s="16"/>
      <c r="HS248" s="16"/>
      <c r="HT248" s="16"/>
      <c r="HU248" s="16"/>
    </row>
    <row r="249" spans="1:229" s="15" customFormat="1" ht="255" customHeight="1">
      <c r="A249" s="67">
        <v>237</v>
      </c>
      <c r="B249" s="75" t="s">
        <v>566</v>
      </c>
      <c r="C249" s="70" t="s">
        <v>296</v>
      </c>
      <c r="D249" s="63">
        <v>50</v>
      </c>
      <c r="E249" s="64" t="s">
        <v>408</v>
      </c>
      <c r="F249" s="74">
        <v>1798.61</v>
      </c>
      <c r="G249" s="58"/>
      <c r="H249" s="48"/>
      <c r="I249" s="47" t="s">
        <v>39</v>
      </c>
      <c r="J249" s="49">
        <f t="shared" si="20"/>
        <v>1</v>
      </c>
      <c r="K249" s="50" t="s">
        <v>64</v>
      </c>
      <c r="L249" s="50" t="s">
        <v>7</v>
      </c>
      <c r="M249" s="59"/>
      <c r="N249" s="58"/>
      <c r="O249" s="58"/>
      <c r="P249" s="60"/>
      <c r="Q249" s="58"/>
      <c r="R249" s="58"/>
      <c r="S249" s="60"/>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61">
        <f t="shared" si="17"/>
        <v>89930.5</v>
      </c>
      <c r="BB249" s="62">
        <f t="shared" si="18"/>
        <v>89930.5</v>
      </c>
      <c r="BC249" s="57" t="str">
        <f t="shared" si="21"/>
        <v>INR  Eighty Nine Thousand Nine Hundred &amp; Thirty  and Paise Fifty Only</v>
      </c>
      <c r="HQ249" s="16"/>
      <c r="HR249" s="16"/>
      <c r="HS249" s="16"/>
      <c r="HT249" s="16"/>
      <c r="HU249" s="16"/>
    </row>
    <row r="250" spans="1:229" s="15" customFormat="1" ht="258" customHeight="1">
      <c r="A250" s="67">
        <v>238</v>
      </c>
      <c r="B250" s="75" t="s">
        <v>567</v>
      </c>
      <c r="C250" s="70" t="s">
        <v>297</v>
      </c>
      <c r="D250" s="63">
        <v>220</v>
      </c>
      <c r="E250" s="64" t="s">
        <v>408</v>
      </c>
      <c r="F250" s="74">
        <v>1812.18</v>
      </c>
      <c r="G250" s="58"/>
      <c r="H250" s="48"/>
      <c r="I250" s="47" t="s">
        <v>39</v>
      </c>
      <c r="J250" s="49">
        <f t="shared" si="20"/>
        <v>1</v>
      </c>
      <c r="K250" s="50" t="s">
        <v>64</v>
      </c>
      <c r="L250" s="50" t="s">
        <v>7</v>
      </c>
      <c r="M250" s="59"/>
      <c r="N250" s="58"/>
      <c r="O250" s="58"/>
      <c r="P250" s="60"/>
      <c r="Q250" s="58"/>
      <c r="R250" s="58"/>
      <c r="S250" s="60"/>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61">
        <f t="shared" si="17"/>
        <v>398679.6</v>
      </c>
      <c r="BB250" s="62">
        <f t="shared" si="18"/>
        <v>398679.6</v>
      </c>
      <c r="BC250" s="57" t="str">
        <f t="shared" si="21"/>
        <v>INR  Three Lakh Ninety Eight Thousand Six Hundred &amp; Seventy Nine  and Paise Sixty Only</v>
      </c>
      <c r="HQ250" s="16"/>
      <c r="HR250" s="16"/>
      <c r="HS250" s="16"/>
      <c r="HT250" s="16"/>
      <c r="HU250" s="16"/>
    </row>
    <row r="251" spans="1:229" s="15" customFormat="1" ht="255" customHeight="1">
      <c r="A251" s="67">
        <v>239</v>
      </c>
      <c r="B251" s="75" t="s">
        <v>568</v>
      </c>
      <c r="C251" s="70" t="s">
        <v>298</v>
      </c>
      <c r="D251" s="63">
        <v>220</v>
      </c>
      <c r="E251" s="64" t="s">
        <v>408</v>
      </c>
      <c r="F251" s="74">
        <v>1825.76</v>
      </c>
      <c r="G251" s="58"/>
      <c r="H251" s="48"/>
      <c r="I251" s="47" t="s">
        <v>39</v>
      </c>
      <c r="J251" s="49">
        <f t="shared" si="20"/>
        <v>1</v>
      </c>
      <c r="K251" s="50" t="s">
        <v>64</v>
      </c>
      <c r="L251" s="50" t="s">
        <v>7</v>
      </c>
      <c r="M251" s="59"/>
      <c r="N251" s="58"/>
      <c r="O251" s="58"/>
      <c r="P251" s="60"/>
      <c r="Q251" s="58"/>
      <c r="R251" s="58"/>
      <c r="S251" s="60"/>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61">
        <f t="shared" si="17"/>
        <v>401667.2</v>
      </c>
      <c r="BB251" s="62">
        <f t="shared" si="18"/>
        <v>401667.2</v>
      </c>
      <c r="BC251" s="57" t="str">
        <f t="shared" si="21"/>
        <v>INR  Four Lakh One Thousand Six Hundred &amp; Sixty Seven  and Paise Twenty Only</v>
      </c>
      <c r="HQ251" s="16"/>
      <c r="HR251" s="16"/>
      <c r="HS251" s="16"/>
      <c r="HT251" s="16"/>
      <c r="HU251" s="16"/>
    </row>
    <row r="252" spans="1:229" s="15" customFormat="1" ht="259.5" customHeight="1">
      <c r="A252" s="67">
        <v>240</v>
      </c>
      <c r="B252" s="75" t="s">
        <v>569</v>
      </c>
      <c r="C252" s="70" t="s">
        <v>299</v>
      </c>
      <c r="D252" s="63">
        <v>220</v>
      </c>
      <c r="E252" s="64" t="s">
        <v>408</v>
      </c>
      <c r="F252" s="74">
        <v>1843.86</v>
      </c>
      <c r="G252" s="58"/>
      <c r="H252" s="48"/>
      <c r="I252" s="47" t="s">
        <v>39</v>
      </c>
      <c r="J252" s="49">
        <f t="shared" si="20"/>
        <v>1</v>
      </c>
      <c r="K252" s="50" t="s">
        <v>64</v>
      </c>
      <c r="L252" s="50" t="s">
        <v>7</v>
      </c>
      <c r="M252" s="59"/>
      <c r="N252" s="58"/>
      <c r="O252" s="58"/>
      <c r="P252" s="60"/>
      <c r="Q252" s="58"/>
      <c r="R252" s="58"/>
      <c r="S252" s="60"/>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61">
        <f t="shared" si="17"/>
        <v>405649.2</v>
      </c>
      <c r="BB252" s="62">
        <f t="shared" si="18"/>
        <v>405649.2</v>
      </c>
      <c r="BC252" s="57" t="str">
        <f t="shared" si="21"/>
        <v>INR  Four Lakh Five Thousand Six Hundred &amp; Forty Nine  and Paise Twenty Only</v>
      </c>
      <c r="HQ252" s="16"/>
      <c r="HR252" s="16"/>
      <c r="HS252" s="16"/>
      <c r="HT252" s="16"/>
      <c r="HU252" s="16"/>
    </row>
    <row r="253" spans="1:229" s="15" customFormat="1" ht="251.25" customHeight="1">
      <c r="A253" s="67">
        <v>241</v>
      </c>
      <c r="B253" s="75" t="s">
        <v>570</v>
      </c>
      <c r="C253" s="70" t="s">
        <v>300</v>
      </c>
      <c r="D253" s="63">
        <v>220</v>
      </c>
      <c r="E253" s="64" t="s">
        <v>408</v>
      </c>
      <c r="F253" s="74">
        <v>1861.96</v>
      </c>
      <c r="G253" s="58"/>
      <c r="H253" s="48"/>
      <c r="I253" s="47" t="s">
        <v>39</v>
      </c>
      <c r="J253" s="49">
        <f t="shared" si="20"/>
        <v>1</v>
      </c>
      <c r="K253" s="50" t="s">
        <v>64</v>
      </c>
      <c r="L253" s="50" t="s">
        <v>7</v>
      </c>
      <c r="M253" s="59"/>
      <c r="N253" s="58"/>
      <c r="O253" s="58"/>
      <c r="P253" s="60"/>
      <c r="Q253" s="58"/>
      <c r="R253" s="58"/>
      <c r="S253" s="60"/>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61">
        <f t="shared" si="17"/>
        <v>409631.2</v>
      </c>
      <c r="BB253" s="62">
        <f t="shared" si="18"/>
        <v>409631.2</v>
      </c>
      <c r="BC253" s="57" t="str">
        <f t="shared" si="21"/>
        <v>INR  Four Lakh Nine Thousand Six Hundred &amp; Thirty One  and Paise Twenty Only</v>
      </c>
      <c r="HQ253" s="16"/>
      <c r="HR253" s="16"/>
      <c r="HS253" s="16"/>
      <c r="HT253" s="16"/>
      <c r="HU253" s="16"/>
    </row>
    <row r="254" spans="1:229" s="15" customFormat="1" ht="257.25" customHeight="1">
      <c r="A254" s="67">
        <v>242</v>
      </c>
      <c r="B254" s="75" t="s">
        <v>571</v>
      </c>
      <c r="C254" s="70" t="s">
        <v>301</v>
      </c>
      <c r="D254" s="63">
        <v>220</v>
      </c>
      <c r="E254" s="64" t="s">
        <v>408</v>
      </c>
      <c r="F254" s="74">
        <v>1880.05</v>
      </c>
      <c r="G254" s="58"/>
      <c r="H254" s="48"/>
      <c r="I254" s="47" t="s">
        <v>39</v>
      </c>
      <c r="J254" s="49">
        <f aca="true" t="shared" si="22" ref="J254:J269">IF(I254="Less(-)",-1,1)</f>
        <v>1</v>
      </c>
      <c r="K254" s="50" t="s">
        <v>64</v>
      </c>
      <c r="L254" s="50" t="s">
        <v>7</v>
      </c>
      <c r="M254" s="59"/>
      <c r="N254" s="58"/>
      <c r="O254" s="58"/>
      <c r="P254" s="60"/>
      <c r="Q254" s="58"/>
      <c r="R254" s="58"/>
      <c r="S254" s="60"/>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c r="AY254" s="54"/>
      <c r="AZ254" s="54"/>
      <c r="BA254" s="61">
        <f aca="true" t="shared" si="23" ref="BA254:BA269">total_amount_ba($B$2,$D$2,D254,F254,J254,K254,M254)</f>
        <v>413611</v>
      </c>
      <c r="BB254" s="62">
        <f aca="true" t="shared" si="24" ref="BB254:BB269">BA254+SUM(N254:AZ254)</f>
        <v>413611</v>
      </c>
      <c r="BC254" s="57" t="str">
        <f aca="true" t="shared" si="25" ref="BC254:BC269">SpellNumber(L254,BB254)</f>
        <v>INR  Four Lakh Thirteen Thousand Six Hundred &amp; Eleven  Only</v>
      </c>
      <c r="HQ254" s="16"/>
      <c r="HR254" s="16"/>
      <c r="HS254" s="16"/>
      <c r="HT254" s="16"/>
      <c r="HU254" s="16"/>
    </row>
    <row r="255" spans="1:229" s="15" customFormat="1" ht="252" customHeight="1">
      <c r="A255" s="67">
        <v>243</v>
      </c>
      <c r="B255" s="75" t="s">
        <v>572</v>
      </c>
      <c r="C255" s="70" t="s">
        <v>302</v>
      </c>
      <c r="D255" s="63">
        <v>220</v>
      </c>
      <c r="E255" s="64" t="s">
        <v>408</v>
      </c>
      <c r="F255" s="74">
        <v>1898.15</v>
      </c>
      <c r="G255" s="58"/>
      <c r="H255" s="48"/>
      <c r="I255" s="47" t="s">
        <v>39</v>
      </c>
      <c r="J255" s="49">
        <f t="shared" si="22"/>
        <v>1</v>
      </c>
      <c r="K255" s="50" t="s">
        <v>64</v>
      </c>
      <c r="L255" s="50" t="s">
        <v>7</v>
      </c>
      <c r="M255" s="59"/>
      <c r="N255" s="58"/>
      <c r="O255" s="58"/>
      <c r="P255" s="60"/>
      <c r="Q255" s="58"/>
      <c r="R255" s="58"/>
      <c r="S255" s="60"/>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61">
        <f t="shared" si="23"/>
        <v>417593</v>
      </c>
      <c r="BB255" s="62">
        <f t="shared" si="24"/>
        <v>417593</v>
      </c>
      <c r="BC255" s="57" t="str">
        <f t="shared" si="25"/>
        <v>INR  Four Lakh Seventeen Thousand Five Hundred &amp; Ninety Three  Only</v>
      </c>
      <c r="HQ255" s="16"/>
      <c r="HR255" s="16"/>
      <c r="HS255" s="16"/>
      <c r="HT255" s="16"/>
      <c r="HU255" s="16"/>
    </row>
    <row r="256" spans="1:229" s="15" customFormat="1" ht="258.75" customHeight="1">
      <c r="A256" s="67">
        <v>244</v>
      </c>
      <c r="B256" s="75" t="s">
        <v>573</v>
      </c>
      <c r="C256" s="70" t="s">
        <v>303</v>
      </c>
      <c r="D256" s="63">
        <v>220</v>
      </c>
      <c r="E256" s="64" t="s">
        <v>408</v>
      </c>
      <c r="F256" s="74">
        <v>1916.25</v>
      </c>
      <c r="G256" s="58"/>
      <c r="H256" s="48"/>
      <c r="I256" s="47" t="s">
        <v>39</v>
      </c>
      <c r="J256" s="49">
        <f t="shared" si="22"/>
        <v>1</v>
      </c>
      <c r="K256" s="50" t="s">
        <v>64</v>
      </c>
      <c r="L256" s="50" t="s">
        <v>7</v>
      </c>
      <c r="M256" s="59"/>
      <c r="N256" s="58"/>
      <c r="O256" s="58"/>
      <c r="P256" s="60"/>
      <c r="Q256" s="58"/>
      <c r="R256" s="58"/>
      <c r="S256" s="60"/>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61">
        <f t="shared" si="23"/>
        <v>421575</v>
      </c>
      <c r="BB256" s="62">
        <f t="shared" si="24"/>
        <v>421575</v>
      </c>
      <c r="BC256" s="57" t="str">
        <f t="shared" si="25"/>
        <v>INR  Four Lakh Twenty One Thousand Five Hundred &amp; Seventy Five  Only</v>
      </c>
      <c r="HQ256" s="16"/>
      <c r="HR256" s="16"/>
      <c r="HS256" s="16"/>
      <c r="HT256" s="16"/>
      <c r="HU256" s="16"/>
    </row>
    <row r="257" spans="1:229" s="15" customFormat="1" ht="255.75" customHeight="1">
      <c r="A257" s="67">
        <v>245</v>
      </c>
      <c r="B257" s="75" t="s">
        <v>574</v>
      </c>
      <c r="C257" s="70" t="s">
        <v>304</v>
      </c>
      <c r="D257" s="63">
        <v>220</v>
      </c>
      <c r="E257" s="64" t="s">
        <v>408</v>
      </c>
      <c r="F257" s="74">
        <v>1934.35</v>
      </c>
      <c r="G257" s="58"/>
      <c r="H257" s="48"/>
      <c r="I257" s="47" t="s">
        <v>39</v>
      </c>
      <c r="J257" s="49">
        <f t="shared" si="22"/>
        <v>1</v>
      </c>
      <c r="K257" s="50" t="s">
        <v>64</v>
      </c>
      <c r="L257" s="50" t="s">
        <v>7</v>
      </c>
      <c r="M257" s="59"/>
      <c r="N257" s="58"/>
      <c r="O257" s="58"/>
      <c r="P257" s="60"/>
      <c r="Q257" s="58"/>
      <c r="R257" s="58"/>
      <c r="S257" s="60"/>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61">
        <f t="shared" si="23"/>
        <v>425557</v>
      </c>
      <c r="BB257" s="62">
        <f t="shared" si="24"/>
        <v>425557</v>
      </c>
      <c r="BC257" s="57" t="str">
        <f t="shared" si="25"/>
        <v>INR  Four Lakh Twenty Five Thousand Five Hundred &amp; Fifty Seven  Only</v>
      </c>
      <c r="HQ257" s="16"/>
      <c r="HR257" s="16"/>
      <c r="HS257" s="16"/>
      <c r="HT257" s="16"/>
      <c r="HU257" s="16"/>
    </row>
    <row r="258" spans="1:229" s="15" customFormat="1" ht="256.5" customHeight="1">
      <c r="A258" s="67">
        <v>246</v>
      </c>
      <c r="B258" s="75" t="s">
        <v>575</v>
      </c>
      <c r="C258" s="70" t="s">
        <v>307</v>
      </c>
      <c r="D258" s="63">
        <v>220</v>
      </c>
      <c r="E258" s="64" t="s">
        <v>408</v>
      </c>
      <c r="F258" s="74">
        <v>1952.45</v>
      </c>
      <c r="G258" s="58"/>
      <c r="H258" s="48"/>
      <c r="I258" s="47" t="s">
        <v>39</v>
      </c>
      <c r="J258" s="49">
        <f t="shared" si="22"/>
        <v>1</v>
      </c>
      <c r="K258" s="50" t="s">
        <v>64</v>
      </c>
      <c r="L258" s="50" t="s">
        <v>7</v>
      </c>
      <c r="M258" s="59"/>
      <c r="N258" s="58"/>
      <c r="O258" s="58"/>
      <c r="P258" s="60"/>
      <c r="Q258" s="58"/>
      <c r="R258" s="58"/>
      <c r="S258" s="60"/>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61">
        <f t="shared" si="23"/>
        <v>429539</v>
      </c>
      <c r="BB258" s="62">
        <f t="shared" si="24"/>
        <v>429539</v>
      </c>
      <c r="BC258" s="57" t="str">
        <f t="shared" si="25"/>
        <v>INR  Four Lakh Twenty Nine Thousand Five Hundred &amp; Thirty Nine  Only</v>
      </c>
      <c r="HQ258" s="16"/>
      <c r="HR258" s="16"/>
      <c r="HS258" s="16"/>
      <c r="HT258" s="16"/>
      <c r="HU258" s="16"/>
    </row>
    <row r="259" spans="1:229" s="15" customFormat="1" ht="258.75" customHeight="1">
      <c r="A259" s="67">
        <v>247</v>
      </c>
      <c r="B259" s="75" t="s">
        <v>576</v>
      </c>
      <c r="C259" s="70" t="s">
        <v>308</v>
      </c>
      <c r="D259" s="63">
        <v>220</v>
      </c>
      <c r="E259" s="64" t="s">
        <v>408</v>
      </c>
      <c r="F259" s="74">
        <v>1970.55</v>
      </c>
      <c r="G259" s="58"/>
      <c r="H259" s="48"/>
      <c r="I259" s="47" t="s">
        <v>39</v>
      </c>
      <c r="J259" s="49">
        <f t="shared" si="22"/>
        <v>1</v>
      </c>
      <c r="K259" s="50" t="s">
        <v>64</v>
      </c>
      <c r="L259" s="50" t="s">
        <v>7</v>
      </c>
      <c r="M259" s="59"/>
      <c r="N259" s="58"/>
      <c r="O259" s="58"/>
      <c r="P259" s="60"/>
      <c r="Q259" s="58"/>
      <c r="R259" s="58"/>
      <c r="S259" s="60"/>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61">
        <f t="shared" si="23"/>
        <v>433521</v>
      </c>
      <c r="BB259" s="62">
        <f t="shared" si="24"/>
        <v>433521</v>
      </c>
      <c r="BC259" s="57" t="str">
        <f t="shared" si="25"/>
        <v>INR  Four Lakh Thirty Three Thousand Five Hundred &amp; Twenty One  Only</v>
      </c>
      <c r="HQ259" s="16"/>
      <c r="HR259" s="16"/>
      <c r="HS259" s="16"/>
      <c r="HT259" s="16"/>
      <c r="HU259" s="16"/>
    </row>
    <row r="260" spans="1:229" s="15" customFormat="1" ht="76.5" customHeight="1">
      <c r="A260" s="67">
        <v>248</v>
      </c>
      <c r="B260" s="75" t="s">
        <v>577</v>
      </c>
      <c r="C260" s="70" t="s">
        <v>309</v>
      </c>
      <c r="D260" s="63">
        <v>12</v>
      </c>
      <c r="E260" s="64" t="s">
        <v>339</v>
      </c>
      <c r="F260" s="74">
        <v>6489.69</v>
      </c>
      <c r="G260" s="58"/>
      <c r="H260" s="48"/>
      <c r="I260" s="47" t="s">
        <v>39</v>
      </c>
      <c r="J260" s="49">
        <f t="shared" si="22"/>
        <v>1</v>
      </c>
      <c r="K260" s="50" t="s">
        <v>64</v>
      </c>
      <c r="L260" s="50" t="s">
        <v>7</v>
      </c>
      <c r="M260" s="59"/>
      <c r="N260" s="58"/>
      <c r="O260" s="58"/>
      <c r="P260" s="60"/>
      <c r="Q260" s="58"/>
      <c r="R260" s="58"/>
      <c r="S260" s="60"/>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61">
        <f t="shared" si="23"/>
        <v>77876.28</v>
      </c>
      <c r="BB260" s="62">
        <f t="shared" si="24"/>
        <v>77876.28</v>
      </c>
      <c r="BC260" s="57" t="str">
        <f t="shared" si="25"/>
        <v>INR  Seventy Seven Thousand Eight Hundred &amp; Seventy Six  and Paise Twenty Eight Only</v>
      </c>
      <c r="HQ260" s="16"/>
      <c r="HR260" s="16"/>
      <c r="HS260" s="16"/>
      <c r="HT260" s="16"/>
      <c r="HU260" s="16"/>
    </row>
    <row r="261" spans="1:229" s="15" customFormat="1" ht="148.5">
      <c r="A261" s="67">
        <v>249</v>
      </c>
      <c r="B261" s="75" t="s">
        <v>578</v>
      </c>
      <c r="C261" s="70" t="s">
        <v>310</v>
      </c>
      <c r="D261" s="63">
        <v>33.606</v>
      </c>
      <c r="E261" s="64" t="s">
        <v>339</v>
      </c>
      <c r="F261" s="74">
        <v>7545.83</v>
      </c>
      <c r="G261" s="58"/>
      <c r="H261" s="48"/>
      <c r="I261" s="47" t="s">
        <v>39</v>
      </c>
      <c r="J261" s="49">
        <f t="shared" si="22"/>
        <v>1</v>
      </c>
      <c r="K261" s="50" t="s">
        <v>64</v>
      </c>
      <c r="L261" s="50" t="s">
        <v>7</v>
      </c>
      <c r="M261" s="59"/>
      <c r="N261" s="58"/>
      <c r="O261" s="58"/>
      <c r="P261" s="60"/>
      <c r="Q261" s="58"/>
      <c r="R261" s="58"/>
      <c r="S261" s="60"/>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61">
        <f t="shared" si="23"/>
        <v>253585.16</v>
      </c>
      <c r="BB261" s="62">
        <f t="shared" si="24"/>
        <v>253585.16</v>
      </c>
      <c r="BC261" s="57" t="str">
        <f t="shared" si="25"/>
        <v>INR  Two Lakh Fifty Three Thousand Five Hundred &amp; Eighty Five  and Paise Sixteen Only</v>
      </c>
      <c r="HQ261" s="16"/>
      <c r="HR261" s="16"/>
      <c r="HS261" s="16"/>
      <c r="HT261" s="16"/>
      <c r="HU261" s="16"/>
    </row>
    <row r="262" spans="1:229" s="15" customFormat="1" ht="155.25" customHeight="1">
      <c r="A262" s="67">
        <v>250</v>
      </c>
      <c r="B262" s="75" t="s">
        <v>579</v>
      </c>
      <c r="C262" s="70" t="s">
        <v>311</v>
      </c>
      <c r="D262" s="63">
        <v>17.884</v>
      </c>
      <c r="E262" s="64" t="s">
        <v>339</v>
      </c>
      <c r="F262" s="74">
        <v>7653.29</v>
      </c>
      <c r="G262" s="58"/>
      <c r="H262" s="48"/>
      <c r="I262" s="47" t="s">
        <v>39</v>
      </c>
      <c r="J262" s="49">
        <f t="shared" si="22"/>
        <v>1</v>
      </c>
      <c r="K262" s="50" t="s">
        <v>64</v>
      </c>
      <c r="L262" s="50" t="s">
        <v>7</v>
      </c>
      <c r="M262" s="59"/>
      <c r="N262" s="58"/>
      <c r="O262" s="58"/>
      <c r="P262" s="60"/>
      <c r="Q262" s="58"/>
      <c r="R262" s="58"/>
      <c r="S262" s="60"/>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61">
        <f t="shared" si="23"/>
        <v>136871.44</v>
      </c>
      <c r="BB262" s="62">
        <f t="shared" si="24"/>
        <v>136871.44</v>
      </c>
      <c r="BC262" s="57" t="str">
        <f t="shared" si="25"/>
        <v>INR  One Lakh Thirty Six Thousand Eight Hundred &amp; Seventy One  and Paise Forty Four Only</v>
      </c>
      <c r="HQ262" s="16"/>
      <c r="HR262" s="16"/>
      <c r="HS262" s="16"/>
      <c r="HT262" s="16"/>
      <c r="HU262" s="16"/>
    </row>
    <row r="263" spans="1:229" s="15" customFormat="1" ht="157.5" customHeight="1">
      <c r="A263" s="67">
        <v>251</v>
      </c>
      <c r="B263" s="75" t="s">
        <v>580</v>
      </c>
      <c r="C263" s="70" t="s">
        <v>312</v>
      </c>
      <c r="D263" s="63">
        <v>10.429</v>
      </c>
      <c r="E263" s="64" t="s">
        <v>339</v>
      </c>
      <c r="F263" s="74">
        <v>7760.76</v>
      </c>
      <c r="G263" s="58"/>
      <c r="H263" s="48"/>
      <c r="I263" s="47" t="s">
        <v>39</v>
      </c>
      <c r="J263" s="49">
        <f t="shared" si="22"/>
        <v>1</v>
      </c>
      <c r="K263" s="50" t="s">
        <v>64</v>
      </c>
      <c r="L263" s="50" t="s">
        <v>7</v>
      </c>
      <c r="M263" s="59"/>
      <c r="N263" s="58"/>
      <c r="O263" s="58"/>
      <c r="P263" s="60"/>
      <c r="Q263" s="58"/>
      <c r="R263" s="58"/>
      <c r="S263" s="60"/>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c r="AR263" s="54"/>
      <c r="AS263" s="54"/>
      <c r="AT263" s="54"/>
      <c r="AU263" s="54"/>
      <c r="AV263" s="54"/>
      <c r="AW263" s="54"/>
      <c r="AX263" s="54"/>
      <c r="AY263" s="54"/>
      <c r="AZ263" s="54"/>
      <c r="BA263" s="61">
        <f t="shared" si="23"/>
        <v>80936.97</v>
      </c>
      <c r="BB263" s="62">
        <f t="shared" si="24"/>
        <v>80936.97</v>
      </c>
      <c r="BC263" s="57" t="str">
        <f t="shared" si="25"/>
        <v>INR  Eighty Thousand Nine Hundred &amp; Thirty Six  and Paise Ninety Seven Only</v>
      </c>
      <c r="HQ263" s="16"/>
      <c r="HR263" s="16"/>
      <c r="HS263" s="16"/>
      <c r="HT263" s="16"/>
      <c r="HU263" s="16"/>
    </row>
    <row r="264" spans="1:229" s="15" customFormat="1" ht="157.5" customHeight="1">
      <c r="A264" s="67">
        <v>252</v>
      </c>
      <c r="B264" s="75" t="s">
        <v>581</v>
      </c>
      <c r="C264" s="70" t="s">
        <v>313</v>
      </c>
      <c r="D264" s="63">
        <v>10.401</v>
      </c>
      <c r="E264" s="64" t="s">
        <v>339</v>
      </c>
      <c r="F264" s="74">
        <v>7868.22</v>
      </c>
      <c r="G264" s="58"/>
      <c r="H264" s="48"/>
      <c r="I264" s="47" t="s">
        <v>39</v>
      </c>
      <c r="J264" s="49">
        <f t="shared" si="22"/>
        <v>1</v>
      </c>
      <c r="K264" s="50" t="s">
        <v>64</v>
      </c>
      <c r="L264" s="50" t="s">
        <v>7</v>
      </c>
      <c r="M264" s="59"/>
      <c r="N264" s="58"/>
      <c r="O264" s="58"/>
      <c r="P264" s="60"/>
      <c r="Q264" s="58"/>
      <c r="R264" s="58"/>
      <c r="S264" s="60"/>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61">
        <f t="shared" si="23"/>
        <v>81837.36</v>
      </c>
      <c r="BB264" s="62">
        <f t="shared" si="24"/>
        <v>81837.36</v>
      </c>
      <c r="BC264" s="57" t="str">
        <f t="shared" si="25"/>
        <v>INR  Eighty One Thousand Eight Hundred &amp; Thirty Seven  and Paise Thirty Six Only</v>
      </c>
      <c r="HQ264" s="16"/>
      <c r="HR264" s="16"/>
      <c r="HS264" s="16"/>
      <c r="HT264" s="16"/>
      <c r="HU264" s="16"/>
    </row>
    <row r="265" spans="1:229" s="15" customFormat="1" ht="158.25" customHeight="1">
      <c r="A265" s="67">
        <v>253</v>
      </c>
      <c r="B265" s="75" t="s">
        <v>582</v>
      </c>
      <c r="C265" s="70" t="s">
        <v>314</v>
      </c>
      <c r="D265" s="63">
        <v>6.096</v>
      </c>
      <c r="E265" s="64" t="s">
        <v>339</v>
      </c>
      <c r="F265" s="74">
        <v>7975.68</v>
      </c>
      <c r="G265" s="58"/>
      <c r="H265" s="48"/>
      <c r="I265" s="47" t="s">
        <v>39</v>
      </c>
      <c r="J265" s="49">
        <f t="shared" si="22"/>
        <v>1</v>
      </c>
      <c r="K265" s="50" t="s">
        <v>64</v>
      </c>
      <c r="L265" s="50" t="s">
        <v>7</v>
      </c>
      <c r="M265" s="59"/>
      <c r="N265" s="58"/>
      <c r="O265" s="58"/>
      <c r="P265" s="60"/>
      <c r="Q265" s="58"/>
      <c r="R265" s="58"/>
      <c r="S265" s="60"/>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c r="AY265" s="54"/>
      <c r="AZ265" s="54"/>
      <c r="BA265" s="61">
        <f t="shared" si="23"/>
        <v>48619.75</v>
      </c>
      <c r="BB265" s="62">
        <f t="shared" si="24"/>
        <v>48619.75</v>
      </c>
      <c r="BC265" s="57" t="str">
        <f t="shared" si="25"/>
        <v>INR  Forty Eight Thousand Six Hundred &amp; Nineteen  and Paise Seventy Five Only</v>
      </c>
      <c r="HQ265" s="16"/>
      <c r="HR265" s="16"/>
      <c r="HS265" s="16"/>
      <c r="HT265" s="16"/>
      <c r="HU265" s="16"/>
    </row>
    <row r="266" spans="1:229" s="15" customFormat="1" ht="155.25" customHeight="1">
      <c r="A266" s="67">
        <v>254</v>
      </c>
      <c r="B266" s="75" t="s">
        <v>583</v>
      </c>
      <c r="C266" s="70" t="s">
        <v>315</v>
      </c>
      <c r="D266" s="63">
        <v>5.204</v>
      </c>
      <c r="E266" s="64" t="s">
        <v>339</v>
      </c>
      <c r="F266" s="74">
        <v>8106.9</v>
      </c>
      <c r="G266" s="58"/>
      <c r="H266" s="48"/>
      <c r="I266" s="47" t="s">
        <v>39</v>
      </c>
      <c r="J266" s="49">
        <f t="shared" si="22"/>
        <v>1</v>
      </c>
      <c r="K266" s="50" t="s">
        <v>64</v>
      </c>
      <c r="L266" s="50" t="s">
        <v>7</v>
      </c>
      <c r="M266" s="59"/>
      <c r="N266" s="58"/>
      <c r="O266" s="58"/>
      <c r="P266" s="60"/>
      <c r="Q266" s="58"/>
      <c r="R266" s="58"/>
      <c r="S266" s="60"/>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c r="AY266" s="54"/>
      <c r="AZ266" s="54"/>
      <c r="BA266" s="61">
        <f t="shared" si="23"/>
        <v>42188.31</v>
      </c>
      <c r="BB266" s="62">
        <f t="shared" si="24"/>
        <v>42188.31</v>
      </c>
      <c r="BC266" s="57" t="str">
        <f t="shared" si="25"/>
        <v>INR  Forty Two Thousand One Hundred &amp; Eighty Eight  and Paise Thirty One Only</v>
      </c>
      <c r="HQ266" s="16"/>
      <c r="HR266" s="16"/>
      <c r="HS266" s="16"/>
      <c r="HT266" s="16"/>
      <c r="HU266" s="16"/>
    </row>
    <row r="267" spans="1:229" s="15" customFormat="1" ht="159" customHeight="1">
      <c r="A267" s="67">
        <v>255</v>
      </c>
      <c r="B267" s="75" t="s">
        <v>584</v>
      </c>
      <c r="C267" s="70" t="s">
        <v>316</v>
      </c>
      <c r="D267" s="63">
        <v>6.195</v>
      </c>
      <c r="E267" s="64" t="s">
        <v>339</v>
      </c>
      <c r="F267" s="74">
        <v>8238.12</v>
      </c>
      <c r="G267" s="58"/>
      <c r="H267" s="48"/>
      <c r="I267" s="47" t="s">
        <v>39</v>
      </c>
      <c r="J267" s="49">
        <f t="shared" si="22"/>
        <v>1</v>
      </c>
      <c r="K267" s="50" t="s">
        <v>64</v>
      </c>
      <c r="L267" s="50" t="s">
        <v>7</v>
      </c>
      <c r="M267" s="59"/>
      <c r="N267" s="58"/>
      <c r="O267" s="58"/>
      <c r="P267" s="60"/>
      <c r="Q267" s="58"/>
      <c r="R267" s="58"/>
      <c r="S267" s="60"/>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61">
        <f t="shared" si="23"/>
        <v>51035.15</v>
      </c>
      <c r="BB267" s="62">
        <f t="shared" si="24"/>
        <v>51035.15</v>
      </c>
      <c r="BC267" s="57" t="str">
        <f t="shared" si="25"/>
        <v>INR  Fifty One Thousand  &amp;Thirty Five  and Paise Fifteen Only</v>
      </c>
      <c r="HQ267" s="16"/>
      <c r="HR267" s="16"/>
      <c r="HS267" s="16"/>
      <c r="HT267" s="16"/>
      <c r="HU267" s="16"/>
    </row>
    <row r="268" spans="1:229" s="15" customFormat="1" ht="159" customHeight="1">
      <c r="A268" s="67">
        <v>256</v>
      </c>
      <c r="B268" s="75" t="s">
        <v>585</v>
      </c>
      <c r="C268" s="70" t="s">
        <v>317</v>
      </c>
      <c r="D268" s="63">
        <v>5.352</v>
      </c>
      <c r="E268" s="64" t="s">
        <v>339</v>
      </c>
      <c r="F268" s="74">
        <v>8369.34</v>
      </c>
      <c r="G268" s="58"/>
      <c r="H268" s="48"/>
      <c r="I268" s="47" t="s">
        <v>39</v>
      </c>
      <c r="J268" s="49">
        <f t="shared" si="22"/>
        <v>1</v>
      </c>
      <c r="K268" s="50" t="s">
        <v>64</v>
      </c>
      <c r="L268" s="50" t="s">
        <v>7</v>
      </c>
      <c r="M268" s="59"/>
      <c r="N268" s="58"/>
      <c r="O268" s="58"/>
      <c r="P268" s="60"/>
      <c r="Q268" s="58"/>
      <c r="R268" s="58"/>
      <c r="S268" s="60"/>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61">
        <f t="shared" si="23"/>
        <v>44792.71</v>
      </c>
      <c r="BB268" s="62">
        <f t="shared" si="24"/>
        <v>44792.71</v>
      </c>
      <c r="BC268" s="57" t="str">
        <f t="shared" si="25"/>
        <v>INR  Forty Four Thousand Seven Hundred &amp; Ninety Two  and Paise Seventy One Only</v>
      </c>
      <c r="HQ268" s="16"/>
      <c r="HR268" s="16"/>
      <c r="HS268" s="16"/>
      <c r="HT268" s="16"/>
      <c r="HU268" s="16"/>
    </row>
    <row r="269" spans="1:229" s="15" customFormat="1" ht="155.25" customHeight="1">
      <c r="A269" s="67">
        <v>257</v>
      </c>
      <c r="B269" s="75" t="s">
        <v>586</v>
      </c>
      <c r="C269" s="70" t="s">
        <v>318</v>
      </c>
      <c r="D269" s="63">
        <v>4.411</v>
      </c>
      <c r="E269" s="64" t="s">
        <v>339</v>
      </c>
      <c r="F269" s="74">
        <v>8500.56</v>
      </c>
      <c r="G269" s="58"/>
      <c r="H269" s="48"/>
      <c r="I269" s="47" t="s">
        <v>39</v>
      </c>
      <c r="J269" s="49">
        <f t="shared" si="22"/>
        <v>1</v>
      </c>
      <c r="K269" s="50" t="s">
        <v>64</v>
      </c>
      <c r="L269" s="50" t="s">
        <v>7</v>
      </c>
      <c r="M269" s="59"/>
      <c r="N269" s="58"/>
      <c r="O269" s="58"/>
      <c r="P269" s="60"/>
      <c r="Q269" s="58"/>
      <c r="R269" s="58"/>
      <c r="S269" s="60"/>
      <c r="T269" s="54"/>
      <c r="U269" s="54"/>
      <c r="V269" s="54"/>
      <c r="W269" s="54"/>
      <c r="X269" s="54"/>
      <c r="Y269" s="54"/>
      <c r="Z269" s="54"/>
      <c r="AA269" s="54"/>
      <c r="AB269" s="54"/>
      <c r="AC269" s="54"/>
      <c r="AD269" s="54"/>
      <c r="AE269" s="54"/>
      <c r="AF269" s="54"/>
      <c r="AG269" s="54"/>
      <c r="AH269" s="54"/>
      <c r="AI269" s="54"/>
      <c r="AJ269" s="54"/>
      <c r="AK269" s="54"/>
      <c r="AL269" s="54"/>
      <c r="AM269" s="54"/>
      <c r="AN269" s="54"/>
      <c r="AO269" s="54"/>
      <c r="AP269" s="54"/>
      <c r="AQ269" s="54"/>
      <c r="AR269" s="54"/>
      <c r="AS269" s="54"/>
      <c r="AT269" s="54"/>
      <c r="AU269" s="54"/>
      <c r="AV269" s="54"/>
      <c r="AW269" s="54"/>
      <c r="AX269" s="54"/>
      <c r="AY269" s="54"/>
      <c r="AZ269" s="54"/>
      <c r="BA269" s="61">
        <f t="shared" si="23"/>
        <v>37495.97</v>
      </c>
      <c r="BB269" s="62">
        <f t="shared" si="24"/>
        <v>37495.97</v>
      </c>
      <c r="BC269" s="57" t="str">
        <f t="shared" si="25"/>
        <v>INR  Thirty Seven Thousand Four Hundred &amp; Ninety Five  and Paise Ninety Seven Only</v>
      </c>
      <c r="HQ269" s="16"/>
      <c r="HR269" s="16"/>
      <c r="HS269" s="16"/>
      <c r="HT269" s="16"/>
      <c r="HU269" s="16"/>
    </row>
    <row r="270" spans="1:229" s="15" customFormat="1" ht="160.5" customHeight="1">
      <c r="A270" s="67">
        <v>258</v>
      </c>
      <c r="B270" s="75" t="s">
        <v>587</v>
      </c>
      <c r="C270" s="70" t="s">
        <v>319</v>
      </c>
      <c r="D270" s="63">
        <v>6.344</v>
      </c>
      <c r="E270" s="64" t="s">
        <v>339</v>
      </c>
      <c r="F270" s="74">
        <v>8631.78</v>
      </c>
      <c r="G270" s="58"/>
      <c r="H270" s="48"/>
      <c r="I270" s="47" t="s">
        <v>39</v>
      </c>
      <c r="J270" s="49">
        <f aca="true" t="shared" si="26" ref="J270:J280">IF(I270="Less(-)",-1,1)</f>
        <v>1</v>
      </c>
      <c r="K270" s="50" t="s">
        <v>64</v>
      </c>
      <c r="L270" s="50" t="s">
        <v>7</v>
      </c>
      <c r="M270" s="59"/>
      <c r="N270" s="58"/>
      <c r="O270" s="58"/>
      <c r="P270" s="60"/>
      <c r="Q270" s="58"/>
      <c r="R270" s="58"/>
      <c r="S270" s="60"/>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c r="AS270" s="54"/>
      <c r="AT270" s="54"/>
      <c r="AU270" s="54"/>
      <c r="AV270" s="54"/>
      <c r="AW270" s="54"/>
      <c r="AX270" s="54"/>
      <c r="AY270" s="54"/>
      <c r="AZ270" s="54"/>
      <c r="BA270" s="61">
        <f aca="true" t="shared" si="27" ref="BA270:BA280">total_amount_ba($B$2,$D$2,D270,F270,J270,K270,M270)</f>
        <v>54760.01</v>
      </c>
      <c r="BB270" s="62">
        <f aca="true" t="shared" si="28" ref="BB270:BB280">BA270+SUM(N270:AZ270)</f>
        <v>54760.01</v>
      </c>
      <c r="BC270" s="57" t="str">
        <f aca="true" t="shared" si="29" ref="BC270:BC280">SpellNumber(L270,BB270)</f>
        <v>INR  Fifty Four Thousand Seven Hundred &amp; Sixty  and Paise One Only</v>
      </c>
      <c r="HQ270" s="16"/>
      <c r="HR270" s="16"/>
      <c r="HS270" s="16"/>
      <c r="HT270" s="16"/>
      <c r="HU270" s="16"/>
    </row>
    <row r="271" spans="1:229" s="15" customFormat="1" ht="157.5" customHeight="1">
      <c r="A271" s="67">
        <v>259</v>
      </c>
      <c r="B271" s="75" t="s">
        <v>588</v>
      </c>
      <c r="C271" s="70" t="s">
        <v>320</v>
      </c>
      <c r="D271" s="63">
        <v>6.938</v>
      </c>
      <c r="E271" s="64" t="s">
        <v>339</v>
      </c>
      <c r="F271" s="74">
        <v>8763</v>
      </c>
      <c r="G271" s="58"/>
      <c r="H271" s="48"/>
      <c r="I271" s="47" t="s">
        <v>39</v>
      </c>
      <c r="J271" s="49">
        <f t="shared" si="26"/>
        <v>1</v>
      </c>
      <c r="K271" s="50" t="s">
        <v>64</v>
      </c>
      <c r="L271" s="50" t="s">
        <v>7</v>
      </c>
      <c r="M271" s="59"/>
      <c r="N271" s="58"/>
      <c r="O271" s="58"/>
      <c r="P271" s="60"/>
      <c r="Q271" s="58"/>
      <c r="R271" s="58"/>
      <c r="S271" s="60"/>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c r="AY271" s="54"/>
      <c r="AZ271" s="54"/>
      <c r="BA271" s="61">
        <f t="shared" si="27"/>
        <v>60797.69</v>
      </c>
      <c r="BB271" s="62">
        <f t="shared" si="28"/>
        <v>60797.69</v>
      </c>
      <c r="BC271" s="57" t="str">
        <f t="shared" si="29"/>
        <v>INR  Sixty Thousand Seven Hundred &amp; Ninety Seven  and Paise Sixty Nine Only</v>
      </c>
      <c r="HQ271" s="16"/>
      <c r="HR271" s="16"/>
      <c r="HS271" s="16"/>
      <c r="HT271" s="16"/>
      <c r="HU271" s="16"/>
    </row>
    <row r="272" spans="1:229" s="15" customFormat="1" ht="158.25" customHeight="1">
      <c r="A272" s="67">
        <v>260</v>
      </c>
      <c r="B272" s="75" t="s">
        <v>589</v>
      </c>
      <c r="C272" s="70" t="s">
        <v>321</v>
      </c>
      <c r="D272" s="63">
        <v>6.938</v>
      </c>
      <c r="E272" s="64" t="s">
        <v>339</v>
      </c>
      <c r="F272" s="74">
        <v>8894.22</v>
      </c>
      <c r="G272" s="58"/>
      <c r="H272" s="48"/>
      <c r="I272" s="47" t="s">
        <v>39</v>
      </c>
      <c r="J272" s="49">
        <f t="shared" si="26"/>
        <v>1</v>
      </c>
      <c r="K272" s="50" t="s">
        <v>64</v>
      </c>
      <c r="L272" s="50" t="s">
        <v>7</v>
      </c>
      <c r="M272" s="59"/>
      <c r="N272" s="58"/>
      <c r="O272" s="58"/>
      <c r="P272" s="60"/>
      <c r="Q272" s="58"/>
      <c r="R272" s="58"/>
      <c r="S272" s="60"/>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c r="AY272" s="54"/>
      <c r="AZ272" s="54"/>
      <c r="BA272" s="61">
        <f t="shared" si="27"/>
        <v>61708.1</v>
      </c>
      <c r="BB272" s="62">
        <f t="shared" si="28"/>
        <v>61708.1</v>
      </c>
      <c r="BC272" s="57" t="str">
        <f t="shared" si="29"/>
        <v>INR  Sixty One Thousand Seven Hundred &amp; Eight  and Paise Ten Only</v>
      </c>
      <c r="HQ272" s="16"/>
      <c r="HR272" s="16"/>
      <c r="HS272" s="16"/>
      <c r="HT272" s="16"/>
      <c r="HU272" s="16"/>
    </row>
    <row r="273" spans="1:229" s="15" customFormat="1" ht="159" customHeight="1">
      <c r="A273" s="67">
        <v>261</v>
      </c>
      <c r="B273" s="75" t="s">
        <v>590</v>
      </c>
      <c r="C273" s="70" t="s">
        <v>322</v>
      </c>
      <c r="D273" s="63">
        <v>6.938</v>
      </c>
      <c r="E273" s="64" t="s">
        <v>339</v>
      </c>
      <c r="F273" s="74">
        <v>9025.44</v>
      </c>
      <c r="G273" s="58"/>
      <c r="H273" s="48"/>
      <c r="I273" s="47" t="s">
        <v>39</v>
      </c>
      <c r="J273" s="49">
        <f t="shared" si="26"/>
        <v>1</v>
      </c>
      <c r="K273" s="50" t="s">
        <v>64</v>
      </c>
      <c r="L273" s="50" t="s">
        <v>7</v>
      </c>
      <c r="M273" s="59"/>
      <c r="N273" s="58"/>
      <c r="O273" s="58"/>
      <c r="P273" s="60"/>
      <c r="Q273" s="58"/>
      <c r="R273" s="58"/>
      <c r="S273" s="60"/>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61">
        <f t="shared" si="27"/>
        <v>62618.5</v>
      </c>
      <c r="BB273" s="62">
        <f t="shared" si="28"/>
        <v>62618.5</v>
      </c>
      <c r="BC273" s="57" t="str">
        <f t="shared" si="29"/>
        <v>INR  Sixty Two Thousand Six Hundred &amp; Eighteen  and Paise Fifty Only</v>
      </c>
      <c r="HQ273" s="16"/>
      <c r="HR273" s="16"/>
      <c r="HS273" s="16"/>
      <c r="HT273" s="16"/>
      <c r="HU273" s="16"/>
    </row>
    <row r="274" spans="1:229" s="15" customFormat="1" ht="72.75" customHeight="1">
      <c r="A274" s="67">
        <v>262</v>
      </c>
      <c r="B274" s="75" t="s">
        <v>591</v>
      </c>
      <c r="C274" s="70" t="s">
        <v>323</v>
      </c>
      <c r="D274" s="63">
        <v>11.328</v>
      </c>
      <c r="E274" s="64" t="s">
        <v>339</v>
      </c>
      <c r="F274" s="74">
        <v>6777.15</v>
      </c>
      <c r="G274" s="58"/>
      <c r="H274" s="48"/>
      <c r="I274" s="47" t="s">
        <v>39</v>
      </c>
      <c r="J274" s="49">
        <f t="shared" si="26"/>
        <v>1</v>
      </c>
      <c r="K274" s="50" t="s">
        <v>64</v>
      </c>
      <c r="L274" s="50" t="s">
        <v>7</v>
      </c>
      <c r="M274" s="59"/>
      <c r="N274" s="58"/>
      <c r="O274" s="58"/>
      <c r="P274" s="60"/>
      <c r="Q274" s="58"/>
      <c r="R274" s="58"/>
      <c r="S274" s="60"/>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c r="AS274" s="54"/>
      <c r="AT274" s="54"/>
      <c r="AU274" s="54"/>
      <c r="AV274" s="54"/>
      <c r="AW274" s="54"/>
      <c r="AX274" s="54"/>
      <c r="AY274" s="54"/>
      <c r="AZ274" s="54"/>
      <c r="BA274" s="61">
        <f t="shared" si="27"/>
        <v>76771.56</v>
      </c>
      <c r="BB274" s="62">
        <f t="shared" si="28"/>
        <v>76771.56</v>
      </c>
      <c r="BC274" s="57" t="str">
        <f t="shared" si="29"/>
        <v>INR  Seventy Six Thousand Seven Hundred &amp; Seventy One  and Paise Fifty Six Only</v>
      </c>
      <c r="HQ274" s="16"/>
      <c r="HR274" s="16"/>
      <c r="HS274" s="16"/>
      <c r="HT274" s="16"/>
      <c r="HU274" s="16"/>
    </row>
    <row r="275" spans="1:229" s="15" customFormat="1" ht="72.75" customHeight="1">
      <c r="A275" s="67">
        <v>263</v>
      </c>
      <c r="B275" s="75" t="s">
        <v>592</v>
      </c>
      <c r="C275" s="70" t="s">
        <v>324</v>
      </c>
      <c r="D275" s="63">
        <v>14.401</v>
      </c>
      <c r="E275" s="64" t="s">
        <v>339</v>
      </c>
      <c r="F275" s="74">
        <v>6884.62</v>
      </c>
      <c r="G275" s="58"/>
      <c r="H275" s="48"/>
      <c r="I275" s="47" t="s">
        <v>39</v>
      </c>
      <c r="J275" s="49">
        <f t="shared" si="26"/>
        <v>1</v>
      </c>
      <c r="K275" s="50" t="s">
        <v>64</v>
      </c>
      <c r="L275" s="50" t="s">
        <v>7</v>
      </c>
      <c r="M275" s="59"/>
      <c r="N275" s="58"/>
      <c r="O275" s="58"/>
      <c r="P275" s="60"/>
      <c r="Q275" s="58"/>
      <c r="R275" s="58"/>
      <c r="S275" s="60"/>
      <c r="T275" s="54"/>
      <c r="U275" s="54"/>
      <c r="V275" s="54"/>
      <c r="W275" s="54"/>
      <c r="X275" s="54"/>
      <c r="Y275" s="54"/>
      <c r="Z275" s="54"/>
      <c r="AA275" s="54"/>
      <c r="AB275" s="54"/>
      <c r="AC275" s="54"/>
      <c r="AD275" s="54"/>
      <c r="AE275" s="54"/>
      <c r="AF275" s="54"/>
      <c r="AG275" s="54"/>
      <c r="AH275" s="54"/>
      <c r="AI275" s="54"/>
      <c r="AJ275" s="54"/>
      <c r="AK275" s="54"/>
      <c r="AL275" s="54"/>
      <c r="AM275" s="54"/>
      <c r="AN275" s="54"/>
      <c r="AO275" s="54"/>
      <c r="AP275" s="54"/>
      <c r="AQ275" s="54"/>
      <c r="AR275" s="54"/>
      <c r="AS275" s="54"/>
      <c r="AT275" s="54"/>
      <c r="AU275" s="54"/>
      <c r="AV275" s="54"/>
      <c r="AW275" s="54"/>
      <c r="AX275" s="54"/>
      <c r="AY275" s="54"/>
      <c r="AZ275" s="54"/>
      <c r="BA275" s="61">
        <f t="shared" si="27"/>
        <v>99145.41</v>
      </c>
      <c r="BB275" s="62">
        <f t="shared" si="28"/>
        <v>99145.41</v>
      </c>
      <c r="BC275" s="57" t="str">
        <f t="shared" si="29"/>
        <v>INR  Ninety Nine Thousand One Hundred &amp; Forty Five  and Paise Forty One Only</v>
      </c>
      <c r="HQ275" s="16"/>
      <c r="HR275" s="16"/>
      <c r="HS275" s="16"/>
      <c r="HT275" s="16"/>
      <c r="HU275" s="16"/>
    </row>
    <row r="276" spans="1:229" s="15" customFormat="1" ht="75.75" customHeight="1">
      <c r="A276" s="67">
        <v>264</v>
      </c>
      <c r="B276" s="75" t="s">
        <v>593</v>
      </c>
      <c r="C276" s="70" t="s">
        <v>325</v>
      </c>
      <c r="D276" s="63">
        <v>7.455</v>
      </c>
      <c r="E276" s="64" t="s">
        <v>339</v>
      </c>
      <c r="F276" s="74">
        <v>6992.08</v>
      </c>
      <c r="G276" s="58"/>
      <c r="H276" s="48"/>
      <c r="I276" s="47" t="s">
        <v>39</v>
      </c>
      <c r="J276" s="49">
        <f t="shared" si="26"/>
        <v>1</v>
      </c>
      <c r="K276" s="50" t="s">
        <v>64</v>
      </c>
      <c r="L276" s="50" t="s">
        <v>7</v>
      </c>
      <c r="M276" s="59"/>
      <c r="N276" s="58"/>
      <c r="O276" s="58"/>
      <c r="P276" s="60"/>
      <c r="Q276" s="58"/>
      <c r="R276" s="58"/>
      <c r="S276" s="60"/>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c r="AY276" s="54"/>
      <c r="AZ276" s="54"/>
      <c r="BA276" s="61">
        <f t="shared" si="27"/>
        <v>52125.96</v>
      </c>
      <c r="BB276" s="62">
        <f t="shared" si="28"/>
        <v>52125.96</v>
      </c>
      <c r="BC276" s="57" t="str">
        <f t="shared" si="29"/>
        <v>INR  Fifty Two Thousand One Hundred &amp; Twenty Five  and Paise Ninety Six Only</v>
      </c>
      <c r="HQ276" s="16"/>
      <c r="HR276" s="16"/>
      <c r="HS276" s="16"/>
      <c r="HT276" s="16"/>
      <c r="HU276" s="16"/>
    </row>
    <row r="277" spans="1:229" s="15" customFormat="1" ht="75" customHeight="1">
      <c r="A277" s="67">
        <v>265</v>
      </c>
      <c r="B277" s="75" t="s">
        <v>594</v>
      </c>
      <c r="C277" s="70" t="s">
        <v>326</v>
      </c>
      <c r="D277" s="63">
        <v>6.861</v>
      </c>
      <c r="E277" s="64" t="s">
        <v>339</v>
      </c>
      <c r="F277" s="74">
        <v>7099.55</v>
      </c>
      <c r="G277" s="58"/>
      <c r="H277" s="48"/>
      <c r="I277" s="47" t="s">
        <v>39</v>
      </c>
      <c r="J277" s="49">
        <f t="shared" si="26"/>
        <v>1</v>
      </c>
      <c r="K277" s="50" t="s">
        <v>64</v>
      </c>
      <c r="L277" s="50" t="s">
        <v>7</v>
      </c>
      <c r="M277" s="59"/>
      <c r="N277" s="58"/>
      <c r="O277" s="58"/>
      <c r="P277" s="60"/>
      <c r="Q277" s="58"/>
      <c r="R277" s="58"/>
      <c r="S277" s="60"/>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c r="AY277" s="54"/>
      <c r="AZ277" s="54"/>
      <c r="BA277" s="61">
        <f t="shared" si="27"/>
        <v>48710.01</v>
      </c>
      <c r="BB277" s="62">
        <f t="shared" si="28"/>
        <v>48710.01</v>
      </c>
      <c r="BC277" s="57" t="str">
        <f t="shared" si="29"/>
        <v>INR  Forty Eight Thousand Seven Hundred &amp; Ten  and Paise One Only</v>
      </c>
      <c r="HQ277" s="16"/>
      <c r="HR277" s="16"/>
      <c r="HS277" s="16"/>
      <c r="HT277" s="16"/>
      <c r="HU277" s="16"/>
    </row>
    <row r="278" spans="1:229" s="15" customFormat="1" ht="72.75" customHeight="1">
      <c r="A278" s="67">
        <v>266</v>
      </c>
      <c r="B278" s="75" t="s">
        <v>595</v>
      </c>
      <c r="C278" s="70" t="s">
        <v>327</v>
      </c>
      <c r="D278" s="63">
        <v>2.613</v>
      </c>
      <c r="E278" s="64" t="s">
        <v>339</v>
      </c>
      <c r="F278" s="74">
        <v>7207.01</v>
      </c>
      <c r="G278" s="58"/>
      <c r="H278" s="48"/>
      <c r="I278" s="47" t="s">
        <v>39</v>
      </c>
      <c r="J278" s="49">
        <f t="shared" si="26"/>
        <v>1</v>
      </c>
      <c r="K278" s="50" t="s">
        <v>64</v>
      </c>
      <c r="L278" s="50" t="s">
        <v>7</v>
      </c>
      <c r="M278" s="59"/>
      <c r="N278" s="58"/>
      <c r="O278" s="58"/>
      <c r="P278" s="60"/>
      <c r="Q278" s="58"/>
      <c r="R278" s="58"/>
      <c r="S278" s="60"/>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61">
        <f t="shared" si="27"/>
        <v>18831.92</v>
      </c>
      <c r="BB278" s="62">
        <f t="shared" si="28"/>
        <v>18831.92</v>
      </c>
      <c r="BC278" s="57" t="str">
        <f t="shared" si="29"/>
        <v>INR  Eighteen Thousand Eight Hundred &amp; Thirty One  and Paise Ninety Two Only</v>
      </c>
      <c r="HQ278" s="16"/>
      <c r="HR278" s="16"/>
      <c r="HS278" s="16"/>
      <c r="HT278" s="16"/>
      <c r="HU278" s="16"/>
    </row>
    <row r="279" spans="1:229" s="15" customFormat="1" ht="70.5" customHeight="1">
      <c r="A279" s="67">
        <v>267</v>
      </c>
      <c r="B279" s="75" t="s">
        <v>596</v>
      </c>
      <c r="C279" s="70" t="s">
        <v>328</v>
      </c>
      <c r="D279" s="63">
        <v>2.23</v>
      </c>
      <c r="E279" s="64" t="s">
        <v>339</v>
      </c>
      <c r="F279" s="74">
        <v>7338.23</v>
      </c>
      <c r="G279" s="58"/>
      <c r="H279" s="48"/>
      <c r="I279" s="47" t="s">
        <v>39</v>
      </c>
      <c r="J279" s="49">
        <f t="shared" si="26"/>
        <v>1</v>
      </c>
      <c r="K279" s="50" t="s">
        <v>64</v>
      </c>
      <c r="L279" s="50" t="s">
        <v>7</v>
      </c>
      <c r="M279" s="59"/>
      <c r="N279" s="58"/>
      <c r="O279" s="58"/>
      <c r="P279" s="60"/>
      <c r="Q279" s="58"/>
      <c r="R279" s="58"/>
      <c r="S279" s="60"/>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61">
        <f t="shared" si="27"/>
        <v>16364.25</v>
      </c>
      <c r="BB279" s="62">
        <f t="shared" si="28"/>
        <v>16364.25</v>
      </c>
      <c r="BC279" s="57" t="str">
        <f t="shared" si="29"/>
        <v>INR  Sixteen Thousand Three Hundred &amp; Sixty Four  and Paise Twenty Five Only</v>
      </c>
      <c r="HQ279" s="16"/>
      <c r="HR279" s="16"/>
      <c r="HS279" s="16"/>
      <c r="HT279" s="16"/>
      <c r="HU279" s="16"/>
    </row>
    <row r="280" spans="1:229" s="15" customFormat="1" ht="72" customHeight="1">
      <c r="A280" s="67">
        <v>268</v>
      </c>
      <c r="B280" s="75" t="s">
        <v>597</v>
      </c>
      <c r="C280" s="70" t="s">
        <v>329</v>
      </c>
      <c r="D280" s="63">
        <v>2.655</v>
      </c>
      <c r="E280" s="64" t="s">
        <v>339</v>
      </c>
      <c r="F280" s="74">
        <v>7469.45</v>
      </c>
      <c r="G280" s="58"/>
      <c r="H280" s="48"/>
      <c r="I280" s="47" t="s">
        <v>39</v>
      </c>
      <c r="J280" s="49">
        <f t="shared" si="26"/>
        <v>1</v>
      </c>
      <c r="K280" s="50" t="s">
        <v>64</v>
      </c>
      <c r="L280" s="50" t="s">
        <v>7</v>
      </c>
      <c r="M280" s="59"/>
      <c r="N280" s="58"/>
      <c r="O280" s="58"/>
      <c r="P280" s="60"/>
      <c r="Q280" s="58"/>
      <c r="R280" s="58"/>
      <c r="S280" s="60"/>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61">
        <f t="shared" si="27"/>
        <v>19831.39</v>
      </c>
      <c r="BB280" s="62">
        <f t="shared" si="28"/>
        <v>19831.39</v>
      </c>
      <c r="BC280" s="57" t="str">
        <f t="shared" si="29"/>
        <v>INR  Nineteen Thousand Eight Hundred &amp; Thirty One  and Paise Thirty Nine Only</v>
      </c>
      <c r="HQ280" s="16"/>
      <c r="HR280" s="16"/>
      <c r="HS280" s="16"/>
      <c r="HT280" s="16"/>
      <c r="HU280" s="16"/>
    </row>
    <row r="281" spans="1:229" s="15" customFormat="1" ht="73.5" customHeight="1">
      <c r="A281" s="67">
        <v>269</v>
      </c>
      <c r="B281" s="75" t="s">
        <v>598</v>
      </c>
      <c r="C281" s="70" t="s">
        <v>330</v>
      </c>
      <c r="D281" s="63">
        <v>2.294</v>
      </c>
      <c r="E281" s="64" t="s">
        <v>339</v>
      </c>
      <c r="F281" s="74">
        <v>7600.67</v>
      </c>
      <c r="G281" s="58"/>
      <c r="H281" s="48"/>
      <c r="I281" s="47" t="s">
        <v>39</v>
      </c>
      <c r="J281" s="49">
        <f>IF(I281="Less(-)",-1,1)</f>
        <v>1</v>
      </c>
      <c r="K281" s="50" t="s">
        <v>64</v>
      </c>
      <c r="L281" s="50" t="s">
        <v>7</v>
      </c>
      <c r="M281" s="59"/>
      <c r="N281" s="58"/>
      <c r="O281" s="58"/>
      <c r="P281" s="60"/>
      <c r="Q281" s="58"/>
      <c r="R281" s="58"/>
      <c r="S281" s="60"/>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c r="AY281" s="54"/>
      <c r="AZ281" s="54"/>
      <c r="BA281" s="61">
        <f>total_amount_ba($B$2,$D$2,D281,F281,J281,K281,M281)</f>
        <v>17435.94</v>
      </c>
      <c r="BB281" s="62">
        <f>BA281+SUM(N281:AZ281)</f>
        <v>17435.94</v>
      </c>
      <c r="BC281" s="57" t="str">
        <f>SpellNumber(L281,BB281)</f>
        <v>INR  Seventeen Thousand Four Hundred &amp; Thirty Five  and Paise Ninety Four Only</v>
      </c>
      <c r="HQ281" s="16"/>
      <c r="HR281" s="16"/>
      <c r="HS281" s="16"/>
      <c r="HT281" s="16"/>
      <c r="HU281" s="16"/>
    </row>
    <row r="282" spans="1:229" s="15" customFormat="1" ht="73.5" customHeight="1">
      <c r="A282" s="67">
        <v>270</v>
      </c>
      <c r="B282" s="75" t="s">
        <v>599</v>
      </c>
      <c r="C282" s="70" t="s">
        <v>331</v>
      </c>
      <c r="D282" s="63">
        <v>1.89</v>
      </c>
      <c r="E282" s="64" t="s">
        <v>339</v>
      </c>
      <c r="F282" s="74">
        <v>7731.89</v>
      </c>
      <c r="G282" s="58"/>
      <c r="H282" s="48"/>
      <c r="I282" s="47" t="s">
        <v>39</v>
      </c>
      <c r="J282" s="49">
        <f>IF(I282="Less(-)",-1,1)</f>
        <v>1</v>
      </c>
      <c r="K282" s="50" t="s">
        <v>64</v>
      </c>
      <c r="L282" s="50" t="s">
        <v>7</v>
      </c>
      <c r="M282" s="59"/>
      <c r="N282" s="58"/>
      <c r="O282" s="58"/>
      <c r="P282" s="60"/>
      <c r="Q282" s="58"/>
      <c r="R282" s="58"/>
      <c r="S282" s="60"/>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61">
        <f>total_amount_ba($B$2,$D$2,D282,F282,J282,K282,M282)</f>
        <v>14613.27</v>
      </c>
      <c r="BB282" s="62">
        <f>BA282+SUM(N282:AZ282)</f>
        <v>14613.27</v>
      </c>
      <c r="BC282" s="57" t="str">
        <f>SpellNumber(L282,BB282)</f>
        <v>INR  Fourteen Thousand Six Hundred &amp; Thirteen  and Paise Twenty Seven Only</v>
      </c>
      <c r="HQ282" s="16"/>
      <c r="HR282" s="16"/>
      <c r="HS282" s="16"/>
      <c r="HT282" s="16"/>
      <c r="HU282" s="16"/>
    </row>
    <row r="283" spans="1:229" s="15" customFormat="1" ht="75" customHeight="1">
      <c r="A283" s="67">
        <v>271</v>
      </c>
      <c r="B283" s="75" t="s">
        <v>600</v>
      </c>
      <c r="C283" s="70" t="s">
        <v>332</v>
      </c>
      <c r="D283" s="63">
        <v>2.719</v>
      </c>
      <c r="E283" s="64" t="s">
        <v>339</v>
      </c>
      <c r="F283" s="74">
        <v>7863.11</v>
      </c>
      <c r="G283" s="58"/>
      <c r="H283" s="48"/>
      <c r="I283" s="47" t="s">
        <v>39</v>
      </c>
      <c r="J283" s="49">
        <f aca="true" t="shared" si="30" ref="J283:J293">IF(I283="Less(-)",-1,1)</f>
        <v>1</v>
      </c>
      <c r="K283" s="50" t="s">
        <v>64</v>
      </c>
      <c r="L283" s="50" t="s">
        <v>7</v>
      </c>
      <c r="M283" s="59"/>
      <c r="N283" s="58"/>
      <c r="O283" s="58"/>
      <c r="P283" s="60"/>
      <c r="Q283" s="58"/>
      <c r="R283" s="58"/>
      <c r="S283" s="60"/>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61">
        <f aca="true" t="shared" si="31" ref="BA283:BA293">total_amount_ba($B$2,$D$2,D283,F283,J283,K283,M283)</f>
        <v>21379.8</v>
      </c>
      <c r="BB283" s="62">
        <f aca="true" t="shared" si="32" ref="BB283:BB293">BA283+SUM(N283:AZ283)</f>
        <v>21379.8</v>
      </c>
      <c r="BC283" s="57" t="str">
        <f aca="true" t="shared" si="33" ref="BC283:BC293">SpellNumber(L283,BB283)</f>
        <v>INR  Twenty One Thousand Three Hundred &amp; Seventy Nine  and Paise Eighty Only</v>
      </c>
      <c r="HQ283" s="16"/>
      <c r="HR283" s="16"/>
      <c r="HS283" s="16"/>
      <c r="HT283" s="16"/>
      <c r="HU283" s="16"/>
    </row>
    <row r="284" spans="1:229" s="15" customFormat="1" ht="72.75" customHeight="1">
      <c r="A284" s="67">
        <v>272</v>
      </c>
      <c r="B284" s="75" t="s">
        <v>601</v>
      </c>
      <c r="C284" s="70" t="s">
        <v>333</v>
      </c>
      <c r="D284" s="63">
        <v>2.974</v>
      </c>
      <c r="E284" s="64" t="s">
        <v>339</v>
      </c>
      <c r="F284" s="74">
        <v>7994.33</v>
      </c>
      <c r="G284" s="58"/>
      <c r="H284" s="48"/>
      <c r="I284" s="47" t="s">
        <v>39</v>
      </c>
      <c r="J284" s="49">
        <f t="shared" si="30"/>
        <v>1</v>
      </c>
      <c r="K284" s="50" t="s">
        <v>64</v>
      </c>
      <c r="L284" s="50" t="s">
        <v>7</v>
      </c>
      <c r="M284" s="59"/>
      <c r="N284" s="58"/>
      <c r="O284" s="58"/>
      <c r="P284" s="60"/>
      <c r="Q284" s="58"/>
      <c r="R284" s="58"/>
      <c r="S284" s="60"/>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61">
        <f t="shared" si="31"/>
        <v>23775.14</v>
      </c>
      <c r="BB284" s="62">
        <f t="shared" si="32"/>
        <v>23775.14</v>
      </c>
      <c r="BC284" s="57" t="str">
        <f t="shared" si="33"/>
        <v>INR  Twenty Three Thousand Seven Hundred &amp; Seventy Five  and Paise Fourteen Only</v>
      </c>
      <c r="HQ284" s="16"/>
      <c r="HR284" s="16"/>
      <c r="HS284" s="16"/>
      <c r="HT284" s="16"/>
      <c r="HU284" s="16"/>
    </row>
    <row r="285" spans="1:229" s="15" customFormat="1" ht="72.75" customHeight="1">
      <c r="A285" s="67">
        <v>273</v>
      </c>
      <c r="B285" s="75" t="s">
        <v>602</v>
      </c>
      <c r="C285" s="70" t="s">
        <v>334</v>
      </c>
      <c r="D285" s="63">
        <v>2.974</v>
      </c>
      <c r="E285" s="64" t="s">
        <v>339</v>
      </c>
      <c r="F285" s="74">
        <v>8125.55</v>
      </c>
      <c r="G285" s="58"/>
      <c r="H285" s="48"/>
      <c r="I285" s="47" t="s">
        <v>39</v>
      </c>
      <c r="J285" s="49">
        <f t="shared" si="30"/>
        <v>1</v>
      </c>
      <c r="K285" s="50" t="s">
        <v>64</v>
      </c>
      <c r="L285" s="50" t="s">
        <v>7</v>
      </c>
      <c r="M285" s="59"/>
      <c r="N285" s="58"/>
      <c r="O285" s="58"/>
      <c r="P285" s="60"/>
      <c r="Q285" s="58"/>
      <c r="R285" s="58"/>
      <c r="S285" s="60"/>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61">
        <f t="shared" si="31"/>
        <v>24165.39</v>
      </c>
      <c r="BB285" s="62">
        <f t="shared" si="32"/>
        <v>24165.39</v>
      </c>
      <c r="BC285" s="57" t="str">
        <f t="shared" si="33"/>
        <v>INR  Twenty Four Thousand One Hundred &amp; Sixty Five  and Paise Thirty Nine Only</v>
      </c>
      <c r="HQ285" s="16"/>
      <c r="HR285" s="16"/>
      <c r="HS285" s="16"/>
      <c r="HT285" s="16"/>
      <c r="HU285" s="16"/>
    </row>
    <row r="286" spans="1:229" s="15" customFormat="1" ht="73.5" customHeight="1">
      <c r="A286" s="67">
        <v>274</v>
      </c>
      <c r="B286" s="75" t="s">
        <v>603</v>
      </c>
      <c r="C286" s="70" t="s">
        <v>335</v>
      </c>
      <c r="D286" s="63">
        <v>2.974</v>
      </c>
      <c r="E286" s="64" t="s">
        <v>339</v>
      </c>
      <c r="F286" s="74">
        <v>8256.76</v>
      </c>
      <c r="G286" s="58"/>
      <c r="H286" s="48"/>
      <c r="I286" s="47" t="s">
        <v>39</v>
      </c>
      <c r="J286" s="49">
        <f t="shared" si="30"/>
        <v>1</v>
      </c>
      <c r="K286" s="50" t="s">
        <v>64</v>
      </c>
      <c r="L286" s="50" t="s">
        <v>7</v>
      </c>
      <c r="M286" s="59"/>
      <c r="N286" s="58"/>
      <c r="O286" s="58"/>
      <c r="P286" s="60"/>
      <c r="Q286" s="58"/>
      <c r="R286" s="58"/>
      <c r="S286" s="60"/>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61">
        <f t="shared" si="31"/>
        <v>24555.6</v>
      </c>
      <c r="BB286" s="62">
        <f t="shared" si="32"/>
        <v>24555.6</v>
      </c>
      <c r="BC286" s="57" t="str">
        <f t="shared" si="33"/>
        <v>INR  Twenty Four Thousand Five Hundred &amp; Fifty Five  and Paise Sixty Only</v>
      </c>
      <c r="HQ286" s="16"/>
      <c r="HR286" s="16"/>
      <c r="HS286" s="16"/>
      <c r="HT286" s="16"/>
      <c r="HU286" s="16"/>
    </row>
    <row r="287" spans="1:229" s="15" customFormat="1" ht="72.75" customHeight="1">
      <c r="A287" s="67">
        <v>275</v>
      </c>
      <c r="B287" s="75" t="s">
        <v>604</v>
      </c>
      <c r="C287" s="70" t="s">
        <v>336</v>
      </c>
      <c r="D287" s="63">
        <v>148.732</v>
      </c>
      <c r="E287" s="64" t="s">
        <v>339</v>
      </c>
      <c r="F287" s="74">
        <v>6154.79</v>
      </c>
      <c r="G287" s="58"/>
      <c r="H287" s="48"/>
      <c r="I287" s="47" t="s">
        <v>39</v>
      </c>
      <c r="J287" s="49">
        <f t="shared" si="30"/>
        <v>1</v>
      </c>
      <c r="K287" s="50" t="s">
        <v>64</v>
      </c>
      <c r="L287" s="50" t="s">
        <v>7</v>
      </c>
      <c r="M287" s="59"/>
      <c r="N287" s="58"/>
      <c r="O287" s="58"/>
      <c r="P287" s="60"/>
      <c r="Q287" s="58"/>
      <c r="R287" s="58"/>
      <c r="S287" s="60"/>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61">
        <f t="shared" si="31"/>
        <v>915414.23</v>
      </c>
      <c r="BB287" s="62">
        <f t="shared" si="32"/>
        <v>915414.23</v>
      </c>
      <c r="BC287" s="57" t="str">
        <f t="shared" si="33"/>
        <v>INR  Nine Lakh Fifteen Thousand Four Hundred &amp; Fourteen  and Paise Twenty Three Only</v>
      </c>
      <c r="HQ287" s="16"/>
      <c r="HR287" s="16"/>
      <c r="HS287" s="16"/>
      <c r="HT287" s="16"/>
      <c r="HU287" s="16"/>
    </row>
    <row r="288" spans="1:229" s="15" customFormat="1" ht="72.75" customHeight="1">
      <c r="A288" s="67">
        <v>276</v>
      </c>
      <c r="B288" s="75" t="s">
        <v>605</v>
      </c>
      <c r="C288" s="70" t="s">
        <v>337</v>
      </c>
      <c r="D288" s="63">
        <v>4.531</v>
      </c>
      <c r="E288" s="64" t="s">
        <v>339</v>
      </c>
      <c r="F288" s="74">
        <v>6262.26</v>
      </c>
      <c r="G288" s="58"/>
      <c r="H288" s="48"/>
      <c r="I288" s="47" t="s">
        <v>39</v>
      </c>
      <c r="J288" s="49">
        <f t="shared" si="30"/>
        <v>1</v>
      </c>
      <c r="K288" s="50" t="s">
        <v>64</v>
      </c>
      <c r="L288" s="50" t="s">
        <v>7</v>
      </c>
      <c r="M288" s="59"/>
      <c r="N288" s="58"/>
      <c r="O288" s="58"/>
      <c r="P288" s="60"/>
      <c r="Q288" s="58"/>
      <c r="R288" s="58"/>
      <c r="S288" s="60"/>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61">
        <f t="shared" si="31"/>
        <v>28374.3</v>
      </c>
      <c r="BB288" s="62">
        <f t="shared" si="32"/>
        <v>28374.3</v>
      </c>
      <c r="BC288" s="57" t="str">
        <f t="shared" si="33"/>
        <v>INR  Twenty Eight Thousand Three Hundred &amp; Seventy Four  and Paise Thirty Only</v>
      </c>
      <c r="HQ288" s="16"/>
      <c r="HR288" s="16"/>
      <c r="HS288" s="16"/>
      <c r="HT288" s="16"/>
      <c r="HU288" s="16"/>
    </row>
    <row r="289" spans="1:229" s="15" customFormat="1" ht="75.75" customHeight="1">
      <c r="A289" s="67">
        <v>277</v>
      </c>
      <c r="B289" s="75" t="s">
        <v>606</v>
      </c>
      <c r="C289" s="70" t="s">
        <v>718</v>
      </c>
      <c r="D289" s="63">
        <v>4.531</v>
      </c>
      <c r="E289" s="64" t="s">
        <v>339</v>
      </c>
      <c r="F289" s="74">
        <v>6369.72</v>
      </c>
      <c r="G289" s="58"/>
      <c r="H289" s="48"/>
      <c r="I289" s="47" t="s">
        <v>39</v>
      </c>
      <c r="J289" s="49">
        <f t="shared" si="30"/>
        <v>1</v>
      </c>
      <c r="K289" s="50" t="s">
        <v>64</v>
      </c>
      <c r="L289" s="50" t="s">
        <v>7</v>
      </c>
      <c r="M289" s="59"/>
      <c r="N289" s="58"/>
      <c r="O289" s="58"/>
      <c r="P289" s="60"/>
      <c r="Q289" s="58"/>
      <c r="R289" s="58"/>
      <c r="S289" s="60"/>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61">
        <f t="shared" si="31"/>
        <v>28861.2</v>
      </c>
      <c r="BB289" s="62">
        <f t="shared" si="32"/>
        <v>28861.2</v>
      </c>
      <c r="BC289" s="57" t="str">
        <f t="shared" si="33"/>
        <v>INR  Twenty Eight Thousand Eight Hundred &amp; Sixty One  and Paise Twenty Only</v>
      </c>
      <c r="HQ289" s="16"/>
      <c r="HR289" s="16"/>
      <c r="HS289" s="16"/>
      <c r="HT289" s="16"/>
      <c r="HU289" s="16"/>
    </row>
    <row r="290" spans="1:229" s="15" customFormat="1" ht="75" customHeight="1">
      <c r="A290" s="67">
        <v>278</v>
      </c>
      <c r="B290" s="75" t="s">
        <v>607</v>
      </c>
      <c r="C290" s="70" t="s">
        <v>719</v>
      </c>
      <c r="D290" s="63">
        <v>4.531</v>
      </c>
      <c r="E290" s="64" t="s">
        <v>339</v>
      </c>
      <c r="F290" s="74">
        <v>6477.18</v>
      </c>
      <c r="G290" s="58"/>
      <c r="H290" s="48"/>
      <c r="I290" s="47" t="s">
        <v>39</v>
      </c>
      <c r="J290" s="49">
        <f t="shared" si="30"/>
        <v>1</v>
      </c>
      <c r="K290" s="50" t="s">
        <v>64</v>
      </c>
      <c r="L290" s="50" t="s">
        <v>7</v>
      </c>
      <c r="M290" s="59"/>
      <c r="N290" s="58"/>
      <c r="O290" s="58"/>
      <c r="P290" s="60"/>
      <c r="Q290" s="58"/>
      <c r="R290" s="58"/>
      <c r="S290" s="60"/>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c r="AY290" s="54"/>
      <c r="AZ290" s="54"/>
      <c r="BA290" s="61">
        <f t="shared" si="31"/>
        <v>29348.1</v>
      </c>
      <c r="BB290" s="62">
        <f t="shared" si="32"/>
        <v>29348.1</v>
      </c>
      <c r="BC290" s="57" t="str">
        <f t="shared" si="33"/>
        <v>INR  Twenty Nine Thousand Three Hundred &amp; Forty Eight  and Paise Ten Only</v>
      </c>
      <c r="HQ290" s="16"/>
      <c r="HR290" s="16"/>
      <c r="HS290" s="16"/>
      <c r="HT290" s="16"/>
      <c r="HU290" s="16"/>
    </row>
    <row r="291" spans="1:229" s="15" customFormat="1" ht="72.75" customHeight="1">
      <c r="A291" s="67">
        <v>279</v>
      </c>
      <c r="B291" s="75" t="s">
        <v>608</v>
      </c>
      <c r="C291" s="70" t="s">
        <v>720</v>
      </c>
      <c r="D291" s="63">
        <v>4.531</v>
      </c>
      <c r="E291" s="64" t="s">
        <v>339</v>
      </c>
      <c r="F291" s="74">
        <v>6584.65</v>
      </c>
      <c r="G291" s="58"/>
      <c r="H291" s="48"/>
      <c r="I291" s="47" t="s">
        <v>39</v>
      </c>
      <c r="J291" s="49">
        <f t="shared" si="30"/>
        <v>1</v>
      </c>
      <c r="K291" s="50" t="s">
        <v>64</v>
      </c>
      <c r="L291" s="50" t="s">
        <v>7</v>
      </c>
      <c r="M291" s="59"/>
      <c r="N291" s="58"/>
      <c r="O291" s="58"/>
      <c r="P291" s="60"/>
      <c r="Q291" s="58"/>
      <c r="R291" s="58"/>
      <c r="S291" s="60"/>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61">
        <f t="shared" si="31"/>
        <v>29835.05</v>
      </c>
      <c r="BB291" s="62">
        <f t="shared" si="32"/>
        <v>29835.05</v>
      </c>
      <c r="BC291" s="57" t="str">
        <f t="shared" si="33"/>
        <v>INR  Twenty Nine Thousand Eight Hundred &amp; Thirty Five  and Paise Five Only</v>
      </c>
      <c r="HQ291" s="16"/>
      <c r="HR291" s="16"/>
      <c r="HS291" s="16"/>
      <c r="HT291" s="16"/>
      <c r="HU291" s="16"/>
    </row>
    <row r="292" spans="1:229" s="15" customFormat="1" ht="70.5" customHeight="1">
      <c r="A292" s="67">
        <v>280</v>
      </c>
      <c r="B292" s="75" t="s">
        <v>609</v>
      </c>
      <c r="C292" s="70" t="s">
        <v>721</v>
      </c>
      <c r="D292" s="63">
        <v>4.531</v>
      </c>
      <c r="E292" s="64" t="s">
        <v>339</v>
      </c>
      <c r="F292" s="74">
        <v>6715.87</v>
      </c>
      <c r="G292" s="58"/>
      <c r="H292" s="48"/>
      <c r="I292" s="47" t="s">
        <v>39</v>
      </c>
      <c r="J292" s="49">
        <f t="shared" si="30"/>
        <v>1</v>
      </c>
      <c r="K292" s="50" t="s">
        <v>64</v>
      </c>
      <c r="L292" s="50" t="s">
        <v>7</v>
      </c>
      <c r="M292" s="59"/>
      <c r="N292" s="58"/>
      <c r="O292" s="58"/>
      <c r="P292" s="60"/>
      <c r="Q292" s="58"/>
      <c r="R292" s="58"/>
      <c r="S292" s="60"/>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61">
        <f t="shared" si="31"/>
        <v>30429.61</v>
      </c>
      <c r="BB292" s="62">
        <f t="shared" si="32"/>
        <v>30429.61</v>
      </c>
      <c r="BC292" s="57" t="str">
        <f t="shared" si="33"/>
        <v>INR  Thirty Thousand Four Hundred &amp; Twenty Nine  and Paise Sixty One Only</v>
      </c>
      <c r="HQ292" s="16"/>
      <c r="HR292" s="16"/>
      <c r="HS292" s="16"/>
      <c r="HT292" s="16"/>
      <c r="HU292" s="16"/>
    </row>
    <row r="293" spans="1:229" s="15" customFormat="1" ht="72" customHeight="1">
      <c r="A293" s="67">
        <v>281</v>
      </c>
      <c r="B293" s="75" t="s">
        <v>610</v>
      </c>
      <c r="C293" s="70" t="s">
        <v>722</v>
      </c>
      <c r="D293" s="63">
        <v>4.531</v>
      </c>
      <c r="E293" s="64" t="s">
        <v>339</v>
      </c>
      <c r="F293" s="74">
        <v>6847.09</v>
      </c>
      <c r="G293" s="58"/>
      <c r="H293" s="48"/>
      <c r="I293" s="47" t="s">
        <v>39</v>
      </c>
      <c r="J293" s="49">
        <f t="shared" si="30"/>
        <v>1</v>
      </c>
      <c r="K293" s="50" t="s">
        <v>64</v>
      </c>
      <c r="L293" s="50" t="s">
        <v>7</v>
      </c>
      <c r="M293" s="59"/>
      <c r="N293" s="58"/>
      <c r="O293" s="58"/>
      <c r="P293" s="60"/>
      <c r="Q293" s="58"/>
      <c r="R293" s="58"/>
      <c r="S293" s="60"/>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c r="AY293" s="54"/>
      <c r="AZ293" s="54"/>
      <c r="BA293" s="61">
        <f t="shared" si="31"/>
        <v>31024.16</v>
      </c>
      <c r="BB293" s="62">
        <f t="shared" si="32"/>
        <v>31024.16</v>
      </c>
      <c r="BC293" s="57" t="str">
        <f t="shared" si="33"/>
        <v>INR  Thirty One Thousand  &amp;Twenty Four  and Paise Sixteen Only</v>
      </c>
      <c r="HQ293" s="16"/>
      <c r="HR293" s="16"/>
      <c r="HS293" s="16"/>
      <c r="HT293" s="16"/>
      <c r="HU293" s="16"/>
    </row>
    <row r="294" spans="1:229" s="15" customFormat="1" ht="73.5" customHeight="1">
      <c r="A294" s="67">
        <v>282</v>
      </c>
      <c r="B294" s="75" t="s">
        <v>611</v>
      </c>
      <c r="C294" s="70" t="s">
        <v>723</v>
      </c>
      <c r="D294" s="63">
        <v>4.531</v>
      </c>
      <c r="E294" s="64" t="s">
        <v>339</v>
      </c>
      <c r="F294" s="74">
        <v>6978.3</v>
      </c>
      <c r="G294" s="58"/>
      <c r="H294" s="48"/>
      <c r="I294" s="47" t="s">
        <v>39</v>
      </c>
      <c r="J294" s="49">
        <f>IF(I294="Less(-)",-1,1)</f>
        <v>1</v>
      </c>
      <c r="K294" s="50" t="s">
        <v>64</v>
      </c>
      <c r="L294" s="50" t="s">
        <v>7</v>
      </c>
      <c r="M294" s="59"/>
      <c r="N294" s="58"/>
      <c r="O294" s="58"/>
      <c r="P294" s="60"/>
      <c r="Q294" s="58"/>
      <c r="R294" s="58"/>
      <c r="S294" s="60"/>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61">
        <f>total_amount_ba($B$2,$D$2,D294,F294,J294,K294,M294)</f>
        <v>31618.68</v>
      </c>
      <c r="BB294" s="62">
        <f>BA294+SUM(N294:AZ294)</f>
        <v>31618.68</v>
      </c>
      <c r="BC294" s="57" t="str">
        <f>SpellNumber(L294,BB294)</f>
        <v>INR  Thirty One Thousand Six Hundred &amp; Eighteen  and Paise Sixty Eight Only</v>
      </c>
      <c r="HQ294" s="16"/>
      <c r="HR294" s="16"/>
      <c r="HS294" s="16"/>
      <c r="HT294" s="16"/>
      <c r="HU294" s="16"/>
    </row>
    <row r="295" spans="1:229" s="15" customFormat="1" ht="73.5" customHeight="1">
      <c r="A295" s="67">
        <v>283</v>
      </c>
      <c r="B295" s="75" t="s">
        <v>612</v>
      </c>
      <c r="C295" s="70" t="s">
        <v>724</v>
      </c>
      <c r="D295" s="63">
        <v>4.531</v>
      </c>
      <c r="E295" s="64" t="s">
        <v>339</v>
      </c>
      <c r="F295" s="74">
        <v>7109.52</v>
      </c>
      <c r="G295" s="58"/>
      <c r="H295" s="48"/>
      <c r="I295" s="47" t="s">
        <v>39</v>
      </c>
      <c r="J295" s="49">
        <f>IF(I295="Less(-)",-1,1)</f>
        <v>1</v>
      </c>
      <c r="K295" s="50" t="s">
        <v>64</v>
      </c>
      <c r="L295" s="50" t="s">
        <v>7</v>
      </c>
      <c r="M295" s="59"/>
      <c r="N295" s="58"/>
      <c r="O295" s="58"/>
      <c r="P295" s="60"/>
      <c r="Q295" s="58"/>
      <c r="R295" s="58"/>
      <c r="S295" s="60"/>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61">
        <f>total_amount_ba($B$2,$D$2,D295,F295,J295,K295,M295)</f>
        <v>32213.24</v>
      </c>
      <c r="BB295" s="62">
        <f>BA295+SUM(N295:AZ295)</f>
        <v>32213.24</v>
      </c>
      <c r="BC295" s="57" t="str">
        <f>SpellNumber(L295,BB295)</f>
        <v>INR  Thirty Two Thousand Two Hundred &amp; Thirteen  and Paise Twenty Four Only</v>
      </c>
      <c r="HQ295" s="16"/>
      <c r="HR295" s="16"/>
      <c r="HS295" s="16"/>
      <c r="HT295" s="16"/>
      <c r="HU295" s="16"/>
    </row>
    <row r="296" spans="1:229" s="15" customFormat="1" ht="75" customHeight="1">
      <c r="A296" s="67">
        <v>284</v>
      </c>
      <c r="B296" s="75" t="s">
        <v>613</v>
      </c>
      <c r="C296" s="70" t="s">
        <v>725</v>
      </c>
      <c r="D296" s="63">
        <v>4.531</v>
      </c>
      <c r="E296" s="64" t="s">
        <v>339</v>
      </c>
      <c r="F296" s="74">
        <v>7240.74</v>
      </c>
      <c r="G296" s="58"/>
      <c r="H296" s="48"/>
      <c r="I296" s="47" t="s">
        <v>39</v>
      </c>
      <c r="J296" s="49">
        <f aca="true" t="shared" si="34" ref="J296:J306">IF(I296="Less(-)",-1,1)</f>
        <v>1</v>
      </c>
      <c r="K296" s="50" t="s">
        <v>64</v>
      </c>
      <c r="L296" s="50" t="s">
        <v>7</v>
      </c>
      <c r="M296" s="59"/>
      <c r="N296" s="58"/>
      <c r="O296" s="58"/>
      <c r="P296" s="60"/>
      <c r="Q296" s="58"/>
      <c r="R296" s="58"/>
      <c r="S296" s="60"/>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c r="AY296" s="54"/>
      <c r="AZ296" s="54"/>
      <c r="BA296" s="61">
        <f aca="true" t="shared" si="35" ref="BA296:BA306">total_amount_ba($B$2,$D$2,D296,F296,J296,K296,M296)</f>
        <v>32807.79</v>
      </c>
      <c r="BB296" s="62">
        <f aca="true" t="shared" si="36" ref="BB296:BB306">BA296+SUM(N296:AZ296)</f>
        <v>32807.79</v>
      </c>
      <c r="BC296" s="57" t="str">
        <f aca="true" t="shared" si="37" ref="BC296:BC306">SpellNumber(L296,BB296)</f>
        <v>INR  Thirty Two Thousand Eight Hundred &amp; Seven  and Paise Seventy Nine Only</v>
      </c>
      <c r="HQ296" s="16"/>
      <c r="HR296" s="16"/>
      <c r="HS296" s="16"/>
      <c r="HT296" s="16"/>
      <c r="HU296" s="16"/>
    </row>
    <row r="297" spans="1:229" s="15" customFormat="1" ht="72.75" customHeight="1">
      <c r="A297" s="67">
        <v>285</v>
      </c>
      <c r="B297" s="75" t="s">
        <v>614</v>
      </c>
      <c r="C297" s="70" t="s">
        <v>726</v>
      </c>
      <c r="D297" s="63">
        <v>4.531</v>
      </c>
      <c r="E297" s="64" t="s">
        <v>339</v>
      </c>
      <c r="F297" s="74">
        <v>7371.96</v>
      </c>
      <c r="G297" s="58"/>
      <c r="H297" s="48"/>
      <c r="I297" s="47" t="s">
        <v>39</v>
      </c>
      <c r="J297" s="49">
        <f t="shared" si="34"/>
        <v>1</v>
      </c>
      <c r="K297" s="50" t="s">
        <v>64</v>
      </c>
      <c r="L297" s="50" t="s">
        <v>7</v>
      </c>
      <c r="M297" s="59"/>
      <c r="N297" s="58"/>
      <c r="O297" s="58"/>
      <c r="P297" s="60"/>
      <c r="Q297" s="58"/>
      <c r="R297" s="58"/>
      <c r="S297" s="60"/>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61">
        <f t="shared" si="35"/>
        <v>33402.35</v>
      </c>
      <c r="BB297" s="62">
        <f t="shared" si="36"/>
        <v>33402.35</v>
      </c>
      <c r="BC297" s="57" t="str">
        <f t="shared" si="37"/>
        <v>INR  Thirty Three Thousand Four Hundred &amp; Two  and Paise Thirty Five Only</v>
      </c>
      <c r="HQ297" s="16"/>
      <c r="HR297" s="16"/>
      <c r="HS297" s="16"/>
      <c r="HT297" s="16"/>
      <c r="HU297" s="16"/>
    </row>
    <row r="298" spans="1:229" s="15" customFormat="1" ht="72.75" customHeight="1">
      <c r="A298" s="67">
        <v>286</v>
      </c>
      <c r="B298" s="75" t="s">
        <v>615</v>
      </c>
      <c r="C298" s="70" t="s">
        <v>727</v>
      </c>
      <c r="D298" s="63">
        <v>4.531</v>
      </c>
      <c r="E298" s="64" t="s">
        <v>339</v>
      </c>
      <c r="F298" s="74">
        <v>7503.18</v>
      </c>
      <c r="G298" s="58"/>
      <c r="H298" s="48"/>
      <c r="I298" s="47" t="s">
        <v>39</v>
      </c>
      <c r="J298" s="49">
        <f t="shared" si="34"/>
        <v>1</v>
      </c>
      <c r="K298" s="50" t="s">
        <v>64</v>
      </c>
      <c r="L298" s="50" t="s">
        <v>7</v>
      </c>
      <c r="M298" s="59"/>
      <c r="N298" s="58"/>
      <c r="O298" s="58"/>
      <c r="P298" s="60"/>
      <c r="Q298" s="58"/>
      <c r="R298" s="58"/>
      <c r="S298" s="60"/>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61">
        <f t="shared" si="35"/>
        <v>33996.91</v>
      </c>
      <c r="BB298" s="62">
        <f t="shared" si="36"/>
        <v>33996.91</v>
      </c>
      <c r="BC298" s="57" t="str">
        <f t="shared" si="37"/>
        <v>INR  Thirty Three Thousand Nine Hundred &amp; Ninety Six  and Paise Ninety One Only</v>
      </c>
      <c r="HQ298" s="16"/>
      <c r="HR298" s="16"/>
      <c r="HS298" s="16"/>
      <c r="HT298" s="16"/>
      <c r="HU298" s="16"/>
    </row>
    <row r="299" spans="1:229" s="15" customFormat="1" ht="73.5" customHeight="1">
      <c r="A299" s="67">
        <v>287</v>
      </c>
      <c r="B299" s="75" t="s">
        <v>616</v>
      </c>
      <c r="C299" s="70" t="s">
        <v>728</v>
      </c>
      <c r="D299" s="63">
        <v>4.531</v>
      </c>
      <c r="E299" s="64" t="s">
        <v>339</v>
      </c>
      <c r="F299" s="74">
        <v>7634.4</v>
      </c>
      <c r="G299" s="58"/>
      <c r="H299" s="48"/>
      <c r="I299" s="47" t="s">
        <v>39</v>
      </c>
      <c r="J299" s="49">
        <f t="shared" si="34"/>
        <v>1</v>
      </c>
      <c r="K299" s="50" t="s">
        <v>64</v>
      </c>
      <c r="L299" s="50" t="s">
        <v>7</v>
      </c>
      <c r="M299" s="59"/>
      <c r="N299" s="58"/>
      <c r="O299" s="58"/>
      <c r="P299" s="60"/>
      <c r="Q299" s="58"/>
      <c r="R299" s="58"/>
      <c r="S299" s="60"/>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61">
        <f t="shared" si="35"/>
        <v>34591.47</v>
      </c>
      <c r="BB299" s="62">
        <f t="shared" si="36"/>
        <v>34591.47</v>
      </c>
      <c r="BC299" s="57" t="str">
        <f t="shared" si="37"/>
        <v>INR  Thirty Four Thousand Five Hundred &amp; Ninety One  and Paise Forty Seven Only</v>
      </c>
      <c r="HQ299" s="16"/>
      <c r="HR299" s="16"/>
      <c r="HS299" s="16"/>
      <c r="HT299" s="16"/>
      <c r="HU299" s="16"/>
    </row>
    <row r="300" spans="1:229" s="15" customFormat="1" ht="144" customHeight="1">
      <c r="A300" s="67">
        <v>288</v>
      </c>
      <c r="B300" s="75" t="s">
        <v>617</v>
      </c>
      <c r="C300" s="70" t="s">
        <v>729</v>
      </c>
      <c r="D300" s="63">
        <v>12.553</v>
      </c>
      <c r="E300" s="64" t="s">
        <v>250</v>
      </c>
      <c r="F300" s="74">
        <v>80785.78</v>
      </c>
      <c r="G300" s="58"/>
      <c r="H300" s="48"/>
      <c r="I300" s="47" t="s">
        <v>39</v>
      </c>
      <c r="J300" s="49">
        <f t="shared" si="34"/>
        <v>1</v>
      </c>
      <c r="K300" s="50" t="s">
        <v>64</v>
      </c>
      <c r="L300" s="50" t="s">
        <v>7</v>
      </c>
      <c r="M300" s="59"/>
      <c r="N300" s="58"/>
      <c r="O300" s="58"/>
      <c r="P300" s="60"/>
      <c r="Q300" s="58"/>
      <c r="R300" s="58"/>
      <c r="S300" s="60"/>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61">
        <f t="shared" si="35"/>
        <v>1014103.9</v>
      </c>
      <c r="BB300" s="62">
        <f t="shared" si="36"/>
        <v>1014103.9</v>
      </c>
      <c r="BC300" s="57" t="str">
        <f t="shared" si="37"/>
        <v>INR  Ten Lakh Fourteen Thousand One Hundred &amp; Three  and Paise Ninety Only</v>
      </c>
      <c r="HQ300" s="16"/>
      <c r="HR300" s="16"/>
      <c r="HS300" s="16"/>
      <c r="HT300" s="16"/>
      <c r="HU300" s="16"/>
    </row>
    <row r="301" spans="1:229" s="15" customFormat="1" ht="144" customHeight="1">
      <c r="A301" s="67">
        <v>289</v>
      </c>
      <c r="B301" s="75" t="s">
        <v>618</v>
      </c>
      <c r="C301" s="70" t="s">
        <v>730</v>
      </c>
      <c r="D301" s="63">
        <v>8.382</v>
      </c>
      <c r="E301" s="64" t="s">
        <v>250</v>
      </c>
      <c r="F301" s="74">
        <v>81328.76</v>
      </c>
      <c r="G301" s="58"/>
      <c r="H301" s="48"/>
      <c r="I301" s="47" t="s">
        <v>39</v>
      </c>
      <c r="J301" s="49">
        <f t="shared" si="34"/>
        <v>1</v>
      </c>
      <c r="K301" s="50" t="s">
        <v>64</v>
      </c>
      <c r="L301" s="50" t="s">
        <v>7</v>
      </c>
      <c r="M301" s="59"/>
      <c r="N301" s="58"/>
      <c r="O301" s="58"/>
      <c r="P301" s="60"/>
      <c r="Q301" s="58"/>
      <c r="R301" s="58"/>
      <c r="S301" s="60"/>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61">
        <f t="shared" si="35"/>
        <v>681697.67</v>
      </c>
      <c r="BB301" s="62">
        <f t="shared" si="36"/>
        <v>681697.67</v>
      </c>
      <c r="BC301" s="57" t="str">
        <f t="shared" si="37"/>
        <v>INR  Six Lakh Eighty One Thousand Six Hundred &amp; Ninety Seven  and Paise Sixty Seven Only</v>
      </c>
      <c r="HQ301" s="16"/>
      <c r="HR301" s="16"/>
      <c r="HS301" s="16"/>
      <c r="HT301" s="16"/>
      <c r="HU301" s="16"/>
    </row>
    <row r="302" spans="1:229" s="15" customFormat="1" ht="144" customHeight="1">
      <c r="A302" s="67">
        <v>290</v>
      </c>
      <c r="B302" s="75" t="s">
        <v>619</v>
      </c>
      <c r="C302" s="70" t="s">
        <v>731</v>
      </c>
      <c r="D302" s="63">
        <v>6.774</v>
      </c>
      <c r="E302" s="64" t="s">
        <v>250</v>
      </c>
      <c r="F302" s="74">
        <v>81871.73</v>
      </c>
      <c r="G302" s="58"/>
      <c r="H302" s="48"/>
      <c r="I302" s="47" t="s">
        <v>39</v>
      </c>
      <c r="J302" s="49">
        <f t="shared" si="34"/>
        <v>1</v>
      </c>
      <c r="K302" s="50" t="s">
        <v>64</v>
      </c>
      <c r="L302" s="50" t="s">
        <v>7</v>
      </c>
      <c r="M302" s="59"/>
      <c r="N302" s="58"/>
      <c r="O302" s="58"/>
      <c r="P302" s="60"/>
      <c r="Q302" s="58"/>
      <c r="R302" s="58"/>
      <c r="S302" s="60"/>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61">
        <f t="shared" si="35"/>
        <v>554599.1</v>
      </c>
      <c r="BB302" s="62">
        <f t="shared" si="36"/>
        <v>554599.1</v>
      </c>
      <c r="BC302" s="57" t="str">
        <f t="shared" si="37"/>
        <v>INR  Five Lakh Fifty Four Thousand Five Hundred &amp; Ninety Nine  and Paise Ten Only</v>
      </c>
      <c r="HQ302" s="16"/>
      <c r="HR302" s="16"/>
      <c r="HS302" s="16"/>
      <c r="HT302" s="16"/>
      <c r="HU302" s="16"/>
    </row>
    <row r="303" spans="1:229" s="15" customFormat="1" ht="144" customHeight="1">
      <c r="A303" s="67">
        <v>291</v>
      </c>
      <c r="B303" s="75" t="s">
        <v>620</v>
      </c>
      <c r="C303" s="70" t="s">
        <v>732</v>
      </c>
      <c r="D303" s="63">
        <v>6.537</v>
      </c>
      <c r="E303" s="64" t="s">
        <v>250</v>
      </c>
      <c r="F303" s="74">
        <v>82414.71</v>
      </c>
      <c r="G303" s="58"/>
      <c r="H303" s="48"/>
      <c r="I303" s="47" t="s">
        <v>39</v>
      </c>
      <c r="J303" s="49">
        <f t="shared" si="34"/>
        <v>1</v>
      </c>
      <c r="K303" s="50" t="s">
        <v>64</v>
      </c>
      <c r="L303" s="50" t="s">
        <v>7</v>
      </c>
      <c r="M303" s="59"/>
      <c r="N303" s="58"/>
      <c r="O303" s="58"/>
      <c r="P303" s="60"/>
      <c r="Q303" s="58"/>
      <c r="R303" s="58"/>
      <c r="S303" s="60"/>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61">
        <f t="shared" si="35"/>
        <v>538744.96</v>
      </c>
      <c r="BB303" s="62">
        <f t="shared" si="36"/>
        <v>538744.96</v>
      </c>
      <c r="BC303" s="57" t="str">
        <f t="shared" si="37"/>
        <v>INR  Five Lakh Thirty Eight Thousand Seven Hundred &amp; Forty Four  and Paise Ninety Six Only</v>
      </c>
      <c r="HQ303" s="16"/>
      <c r="HR303" s="16"/>
      <c r="HS303" s="16"/>
      <c r="HT303" s="16"/>
      <c r="HU303" s="16"/>
    </row>
    <row r="304" spans="1:229" s="15" customFormat="1" ht="144" customHeight="1">
      <c r="A304" s="67">
        <v>292</v>
      </c>
      <c r="B304" s="75" t="s">
        <v>621</v>
      </c>
      <c r="C304" s="70" t="s">
        <v>733</v>
      </c>
      <c r="D304" s="63">
        <v>6.537</v>
      </c>
      <c r="E304" s="64" t="s">
        <v>250</v>
      </c>
      <c r="F304" s="74">
        <v>82957.68</v>
      </c>
      <c r="G304" s="58"/>
      <c r="H304" s="48"/>
      <c r="I304" s="47" t="s">
        <v>39</v>
      </c>
      <c r="J304" s="49">
        <f t="shared" si="34"/>
        <v>1</v>
      </c>
      <c r="K304" s="50" t="s">
        <v>64</v>
      </c>
      <c r="L304" s="50" t="s">
        <v>7</v>
      </c>
      <c r="M304" s="59"/>
      <c r="N304" s="58"/>
      <c r="O304" s="58"/>
      <c r="P304" s="60"/>
      <c r="Q304" s="58"/>
      <c r="R304" s="58"/>
      <c r="S304" s="60"/>
      <c r="T304" s="54"/>
      <c r="U304" s="54"/>
      <c r="V304" s="54"/>
      <c r="W304" s="54"/>
      <c r="X304" s="54"/>
      <c r="Y304" s="54"/>
      <c r="Z304" s="54"/>
      <c r="AA304" s="54"/>
      <c r="AB304" s="54"/>
      <c r="AC304" s="54"/>
      <c r="AD304" s="54"/>
      <c r="AE304" s="54"/>
      <c r="AF304" s="54"/>
      <c r="AG304" s="54"/>
      <c r="AH304" s="54"/>
      <c r="AI304" s="54"/>
      <c r="AJ304" s="54"/>
      <c r="AK304" s="54"/>
      <c r="AL304" s="54"/>
      <c r="AM304" s="54"/>
      <c r="AN304" s="54"/>
      <c r="AO304" s="54"/>
      <c r="AP304" s="54"/>
      <c r="AQ304" s="54"/>
      <c r="AR304" s="54"/>
      <c r="AS304" s="54"/>
      <c r="AT304" s="54"/>
      <c r="AU304" s="54"/>
      <c r="AV304" s="54"/>
      <c r="AW304" s="54"/>
      <c r="AX304" s="54"/>
      <c r="AY304" s="54"/>
      <c r="AZ304" s="54"/>
      <c r="BA304" s="61">
        <f t="shared" si="35"/>
        <v>542294.35</v>
      </c>
      <c r="BB304" s="62">
        <f t="shared" si="36"/>
        <v>542294.35</v>
      </c>
      <c r="BC304" s="57" t="str">
        <f t="shared" si="37"/>
        <v>INR  Five Lakh Forty Two Thousand Two Hundred &amp; Ninety Four  and Paise Thirty Five Only</v>
      </c>
      <c r="HQ304" s="16"/>
      <c r="HR304" s="16"/>
      <c r="HS304" s="16"/>
      <c r="HT304" s="16"/>
      <c r="HU304" s="16"/>
    </row>
    <row r="305" spans="1:229" s="15" customFormat="1" ht="144" customHeight="1">
      <c r="A305" s="67">
        <v>293</v>
      </c>
      <c r="B305" s="75" t="s">
        <v>622</v>
      </c>
      <c r="C305" s="70" t="s">
        <v>734</v>
      </c>
      <c r="D305" s="63">
        <v>4.544</v>
      </c>
      <c r="E305" s="64" t="s">
        <v>250</v>
      </c>
      <c r="F305" s="74">
        <v>83591.16</v>
      </c>
      <c r="G305" s="58"/>
      <c r="H305" s="48"/>
      <c r="I305" s="47" t="s">
        <v>39</v>
      </c>
      <c r="J305" s="49">
        <f t="shared" si="34"/>
        <v>1</v>
      </c>
      <c r="K305" s="50" t="s">
        <v>64</v>
      </c>
      <c r="L305" s="50" t="s">
        <v>7</v>
      </c>
      <c r="M305" s="59"/>
      <c r="N305" s="58"/>
      <c r="O305" s="58"/>
      <c r="P305" s="60"/>
      <c r="Q305" s="58"/>
      <c r="R305" s="58"/>
      <c r="S305" s="60"/>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61">
        <f t="shared" si="35"/>
        <v>379838.23</v>
      </c>
      <c r="BB305" s="62">
        <f t="shared" si="36"/>
        <v>379838.23</v>
      </c>
      <c r="BC305" s="57" t="str">
        <f t="shared" si="37"/>
        <v>INR  Three Lakh Seventy Nine Thousand Eight Hundred &amp; Thirty Eight  and Paise Twenty Three Only</v>
      </c>
      <c r="HQ305" s="16"/>
      <c r="HR305" s="16"/>
      <c r="HS305" s="16"/>
      <c r="HT305" s="16"/>
      <c r="HU305" s="16"/>
    </row>
    <row r="306" spans="1:229" s="15" customFormat="1" ht="144" customHeight="1">
      <c r="A306" s="67">
        <v>294</v>
      </c>
      <c r="B306" s="75" t="s">
        <v>623</v>
      </c>
      <c r="C306" s="70" t="s">
        <v>735</v>
      </c>
      <c r="D306" s="63">
        <v>4.307</v>
      </c>
      <c r="E306" s="64" t="s">
        <v>250</v>
      </c>
      <c r="F306" s="74">
        <v>84224.63</v>
      </c>
      <c r="G306" s="58"/>
      <c r="H306" s="48"/>
      <c r="I306" s="47" t="s">
        <v>39</v>
      </c>
      <c r="J306" s="49">
        <f t="shared" si="34"/>
        <v>1</v>
      </c>
      <c r="K306" s="50" t="s">
        <v>64</v>
      </c>
      <c r="L306" s="50" t="s">
        <v>7</v>
      </c>
      <c r="M306" s="59"/>
      <c r="N306" s="58"/>
      <c r="O306" s="58"/>
      <c r="P306" s="60"/>
      <c r="Q306" s="58"/>
      <c r="R306" s="58"/>
      <c r="S306" s="60"/>
      <c r="T306" s="54"/>
      <c r="U306" s="54"/>
      <c r="V306" s="54"/>
      <c r="W306" s="54"/>
      <c r="X306" s="54"/>
      <c r="Y306" s="54"/>
      <c r="Z306" s="54"/>
      <c r="AA306" s="54"/>
      <c r="AB306" s="54"/>
      <c r="AC306" s="54"/>
      <c r="AD306" s="54"/>
      <c r="AE306" s="54"/>
      <c r="AF306" s="54"/>
      <c r="AG306" s="54"/>
      <c r="AH306" s="54"/>
      <c r="AI306" s="54"/>
      <c r="AJ306" s="54"/>
      <c r="AK306" s="54"/>
      <c r="AL306" s="54"/>
      <c r="AM306" s="54"/>
      <c r="AN306" s="54"/>
      <c r="AO306" s="54"/>
      <c r="AP306" s="54"/>
      <c r="AQ306" s="54"/>
      <c r="AR306" s="54"/>
      <c r="AS306" s="54"/>
      <c r="AT306" s="54"/>
      <c r="AU306" s="54"/>
      <c r="AV306" s="54"/>
      <c r="AW306" s="54"/>
      <c r="AX306" s="54"/>
      <c r="AY306" s="54"/>
      <c r="AZ306" s="54"/>
      <c r="BA306" s="61">
        <f t="shared" si="35"/>
        <v>362755.48</v>
      </c>
      <c r="BB306" s="62">
        <f t="shared" si="36"/>
        <v>362755.48</v>
      </c>
      <c r="BC306" s="57" t="str">
        <f t="shared" si="37"/>
        <v>INR  Three Lakh Sixty Two Thousand Seven Hundred &amp; Fifty Five  and Paise Forty Eight Only</v>
      </c>
      <c r="HQ306" s="16"/>
      <c r="HR306" s="16"/>
      <c r="HS306" s="16"/>
      <c r="HT306" s="16"/>
      <c r="HU306" s="16"/>
    </row>
    <row r="307" spans="1:229" s="15" customFormat="1" ht="144" customHeight="1">
      <c r="A307" s="67">
        <v>295</v>
      </c>
      <c r="B307" s="75" t="s">
        <v>624</v>
      </c>
      <c r="C307" s="70" t="s">
        <v>736</v>
      </c>
      <c r="D307" s="63">
        <v>4.924</v>
      </c>
      <c r="E307" s="64" t="s">
        <v>250</v>
      </c>
      <c r="F307" s="74">
        <v>84858.1</v>
      </c>
      <c r="G307" s="58"/>
      <c r="H307" s="48"/>
      <c r="I307" s="47" t="s">
        <v>39</v>
      </c>
      <c r="J307" s="49">
        <f>IF(I307="Less(-)",-1,1)</f>
        <v>1</v>
      </c>
      <c r="K307" s="50" t="s">
        <v>64</v>
      </c>
      <c r="L307" s="50" t="s">
        <v>7</v>
      </c>
      <c r="M307" s="59"/>
      <c r="N307" s="58"/>
      <c r="O307" s="58"/>
      <c r="P307" s="60"/>
      <c r="Q307" s="58"/>
      <c r="R307" s="58"/>
      <c r="S307" s="60"/>
      <c r="T307" s="54"/>
      <c r="U307" s="54"/>
      <c r="V307" s="54"/>
      <c r="W307" s="54"/>
      <c r="X307" s="54"/>
      <c r="Y307" s="54"/>
      <c r="Z307" s="54"/>
      <c r="AA307" s="54"/>
      <c r="AB307" s="54"/>
      <c r="AC307" s="54"/>
      <c r="AD307" s="54"/>
      <c r="AE307" s="54"/>
      <c r="AF307" s="54"/>
      <c r="AG307" s="54"/>
      <c r="AH307" s="54"/>
      <c r="AI307" s="54"/>
      <c r="AJ307" s="54"/>
      <c r="AK307" s="54"/>
      <c r="AL307" s="54"/>
      <c r="AM307" s="54"/>
      <c r="AN307" s="54"/>
      <c r="AO307" s="54"/>
      <c r="AP307" s="54"/>
      <c r="AQ307" s="54"/>
      <c r="AR307" s="54"/>
      <c r="AS307" s="54"/>
      <c r="AT307" s="54"/>
      <c r="AU307" s="54"/>
      <c r="AV307" s="54"/>
      <c r="AW307" s="54"/>
      <c r="AX307" s="54"/>
      <c r="AY307" s="54"/>
      <c r="AZ307" s="54"/>
      <c r="BA307" s="61">
        <f>total_amount_ba($B$2,$D$2,D307,F307,J307,K307,M307)</f>
        <v>417841.28</v>
      </c>
      <c r="BB307" s="62">
        <f>BA307+SUM(N307:AZ307)</f>
        <v>417841.28</v>
      </c>
      <c r="BC307" s="57" t="str">
        <f>SpellNumber(L307,BB307)</f>
        <v>INR  Four Lakh Seventeen Thousand Eight Hundred &amp; Forty One  and Paise Twenty Eight Only</v>
      </c>
      <c r="HQ307" s="16"/>
      <c r="HR307" s="16"/>
      <c r="HS307" s="16"/>
      <c r="HT307" s="16"/>
      <c r="HU307" s="16"/>
    </row>
    <row r="308" spans="1:229" s="15" customFormat="1" ht="144" customHeight="1">
      <c r="A308" s="67">
        <v>296</v>
      </c>
      <c r="B308" s="75" t="s">
        <v>625</v>
      </c>
      <c r="C308" s="70" t="s">
        <v>737</v>
      </c>
      <c r="D308" s="63">
        <v>4.165</v>
      </c>
      <c r="E308" s="64" t="s">
        <v>250</v>
      </c>
      <c r="F308" s="74">
        <v>85491.57</v>
      </c>
      <c r="G308" s="58"/>
      <c r="H308" s="48"/>
      <c r="I308" s="47" t="s">
        <v>39</v>
      </c>
      <c r="J308" s="49">
        <f>IF(I308="Less(-)",-1,1)</f>
        <v>1</v>
      </c>
      <c r="K308" s="50" t="s">
        <v>64</v>
      </c>
      <c r="L308" s="50" t="s">
        <v>7</v>
      </c>
      <c r="M308" s="59"/>
      <c r="N308" s="58"/>
      <c r="O308" s="58"/>
      <c r="P308" s="60"/>
      <c r="Q308" s="58"/>
      <c r="R308" s="58"/>
      <c r="S308" s="60"/>
      <c r="T308" s="54"/>
      <c r="U308" s="54"/>
      <c r="V308" s="54"/>
      <c r="W308" s="54"/>
      <c r="X308" s="54"/>
      <c r="Y308" s="54"/>
      <c r="Z308" s="54"/>
      <c r="AA308" s="54"/>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61">
        <f>total_amount_ba($B$2,$D$2,D308,F308,J308,K308,M308)</f>
        <v>356072.39</v>
      </c>
      <c r="BB308" s="62">
        <f>BA308+SUM(N308:AZ308)</f>
        <v>356072.39</v>
      </c>
      <c r="BC308" s="57" t="str">
        <f>SpellNumber(L308,BB308)</f>
        <v>INR  Three Lakh Fifty Six Thousand  &amp;Seventy Two  and Paise Thirty Nine Only</v>
      </c>
      <c r="HQ308" s="16"/>
      <c r="HR308" s="16"/>
      <c r="HS308" s="16"/>
      <c r="HT308" s="16"/>
      <c r="HU308" s="16"/>
    </row>
    <row r="309" spans="1:229" s="15" customFormat="1" ht="144" customHeight="1">
      <c r="A309" s="67">
        <v>297</v>
      </c>
      <c r="B309" s="75" t="s">
        <v>626</v>
      </c>
      <c r="C309" s="70" t="s">
        <v>738</v>
      </c>
      <c r="D309" s="63">
        <v>4.876</v>
      </c>
      <c r="E309" s="64" t="s">
        <v>250</v>
      </c>
      <c r="F309" s="74">
        <v>86125.04</v>
      </c>
      <c r="G309" s="58"/>
      <c r="H309" s="48"/>
      <c r="I309" s="47" t="s">
        <v>39</v>
      </c>
      <c r="J309" s="49">
        <f aca="true" t="shared" si="38" ref="J309:J319">IF(I309="Less(-)",-1,1)</f>
        <v>1</v>
      </c>
      <c r="K309" s="50" t="s">
        <v>64</v>
      </c>
      <c r="L309" s="50" t="s">
        <v>7</v>
      </c>
      <c r="M309" s="59"/>
      <c r="N309" s="58"/>
      <c r="O309" s="58"/>
      <c r="P309" s="60"/>
      <c r="Q309" s="58"/>
      <c r="R309" s="58"/>
      <c r="S309" s="60"/>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61">
        <f aca="true" t="shared" si="39" ref="BA309:BA319">total_amount_ba($B$2,$D$2,D309,F309,J309,K309,M309)</f>
        <v>419945.7</v>
      </c>
      <c r="BB309" s="62">
        <f aca="true" t="shared" si="40" ref="BB309:BB319">BA309+SUM(N309:AZ309)</f>
        <v>419945.7</v>
      </c>
      <c r="BC309" s="57" t="str">
        <f aca="true" t="shared" si="41" ref="BC309:BC319">SpellNumber(L309,BB309)</f>
        <v>INR  Four Lakh Nineteen Thousand Nine Hundred &amp; Forty Five  and Paise Seventy Only</v>
      </c>
      <c r="HQ309" s="16"/>
      <c r="HR309" s="16"/>
      <c r="HS309" s="16"/>
      <c r="HT309" s="16"/>
      <c r="HU309" s="16"/>
    </row>
    <row r="310" spans="1:229" s="15" customFormat="1" ht="144" customHeight="1">
      <c r="A310" s="67">
        <v>298</v>
      </c>
      <c r="B310" s="75" t="s">
        <v>627</v>
      </c>
      <c r="C310" s="70" t="s">
        <v>739</v>
      </c>
      <c r="D310" s="63">
        <v>3.747</v>
      </c>
      <c r="E310" s="64" t="s">
        <v>250</v>
      </c>
      <c r="F310" s="74">
        <v>86758.52</v>
      </c>
      <c r="G310" s="58"/>
      <c r="H310" s="48"/>
      <c r="I310" s="47" t="s">
        <v>39</v>
      </c>
      <c r="J310" s="49">
        <f t="shared" si="38"/>
        <v>1</v>
      </c>
      <c r="K310" s="50" t="s">
        <v>64</v>
      </c>
      <c r="L310" s="50" t="s">
        <v>7</v>
      </c>
      <c r="M310" s="59"/>
      <c r="N310" s="58"/>
      <c r="O310" s="58"/>
      <c r="P310" s="60"/>
      <c r="Q310" s="58"/>
      <c r="R310" s="58"/>
      <c r="S310" s="60"/>
      <c r="T310" s="54"/>
      <c r="U310" s="54"/>
      <c r="V310" s="54"/>
      <c r="W310" s="54"/>
      <c r="X310" s="54"/>
      <c r="Y310" s="54"/>
      <c r="Z310" s="54"/>
      <c r="AA310" s="54"/>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c r="AY310" s="54"/>
      <c r="AZ310" s="54"/>
      <c r="BA310" s="61">
        <f t="shared" si="39"/>
        <v>325084.17</v>
      </c>
      <c r="BB310" s="62">
        <f t="shared" si="40"/>
        <v>325084.17</v>
      </c>
      <c r="BC310" s="57" t="str">
        <f t="shared" si="41"/>
        <v>INR  Three Lakh Twenty Five Thousand  &amp;Eighty Four  and Paise Seventeen Only</v>
      </c>
      <c r="HQ310" s="16"/>
      <c r="HR310" s="16"/>
      <c r="HS310" s="16"/>
      <c r="HT310" s="16"/>
      <c r="HU310" s="16"/>
    </row>
    <row r="311" spans="1:229" s="15" customFormat="1" ht="144" customHeight="1">
      <c r="A311" s="67">
        <v>299</v>
      </c>
      <c r="B311" s="75" t="s">
        <v>628</v>
      </c>
      <c r="C311" s="70" t="s">
        <v>740</v>
      </c>
      <c r="D311" s="63">
        <v>3.747</v>
      </c>
      <c r="E311" s="64" t="s">
        <v>250</v>
      </c>
      <c r="F311" s="74">
        <v>87391.99</v>
      </c>
      <c r="G311" s="58"/>
      <c r="H311" s="48"/>
      <c r="I311" s="47" t="s">
        <v>39</v>
      </c>
      <c r="J311" s="49">
        <f t="shared" si="38"/>
        <v>1</v>
      </c>
      <c r="K311" s="50" t="s">
        <v>64</v>
      </c>
      <c r="L311" s="50" t="s">
        <v>7</v>
      </c>
      <c r="M311" s="59"/>
      <c r="N311" s="58"/>
      <c r="O311" s="58"/>
      <c r="P311" s="60"/>
      <c r="Q311" s="58"/>
      <c r="R311" s="58"/>
      <c r="S311" s="60"/>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c r="AY311" s="54"/>
      <c r="AZ311" s="54"/>
      <c r="BA311" s="61">
        <f t="shared" si="39"/>
        <v>327457.79</v>
      </c>
      <c r="BB311" s="62">
        <f t="shared" si="40"/>
        <v>327457.79</v>
      </c>
      <c r="BC311" s="57" t="str">
        <f t="shared" si="41"/>
        <v>INR  Three Lakh Twenty Seven Thousand Four Hundred &amp; Fifty Seven  and Paise Seventy Nine Only</v>
      </c>
      <c r="HQ311" s="16"/>
      <c r="HR311" s="16"/>
      <c r="HS311" s="16"/>
      <c r="HT311" s="16"/>
      <c r="HU311" s="16"/>
    </row>
    <row r="312" spans="1:229" s="15" customFormat="1" ht="144" customHeight="1">
      <c r="A312" s="67">
        <v>300</v>
      </c>
      <c r="B312" s="75" t="s">
        <v>629</v>
      </c>
      <c r="C312" s="70" t="s">
        <v>741</v>
      </c>
      <c r="D312" s="63">
        <v>3.747</v>
      </c>
      <c r="E312" s="64" t="s">
        <v>250</v>
      </c>
      <c r="F312" s="74">
        <v>88025.46</v>
      </c>
      <c r="G312" s="58"/>
      <c r="H312" s="48"/>
      <c r="I312" s="47" t="s">
        <v>39</v>
      </c>
      <c r="J312" s="49">
        <f t="shared" si="38"/>
        <v>1</v>
      </c>
      <c r="K312" s="50" t="s">
        <v>64</v>
      </c>
      <c r="L312" s="50" t="s">
        <v>7</v>
      </c>
      <c r="M312" s="59"/>
      <c r="N312" s="58"/>
      <c r="O312" s="58"/>
      <c r="P312" s="60"/>
      <c r="Q312" s="58"/>
      <c r="R312" s="58"/>
      <c r="S312" s="60"/>
      <c r="T312" s="54"/>
      <c r="U312" s="54"/>
      <c r="V312" s="54"/>
      <c r="W312" s="54"/>
      <c r="X312" s="54"/>
      <c r="Y312" s="54"/>
      <c r="Z312" s="54"/>
      <c r="AA312" s="54"/>
      <c r="AB312" s="54"/>
      <c r="AC312" s="54"/>
      <c r="AD312" s="54"/>
      <c r="AE312" s="54"/>
      <c r="AF312" s="54"/>
      <c r="AG312" s="54"/>
      <c r="AH312" s="54"/>
      <c r="AI312" s="54"/>
      <c r="AJ312" s="54"/>
      <c r="AK312" s="54"/>
      <c r="AL312" s="54"/>
      <c r="AM312" s="54"/>
      <c r="AN312" s="54"/>
      <c r="AO312" s="54"/>
      <c r="AP312" s="54"/>
      <c r="AQ312" s="54"/>
      <c r="AR312" s="54"/>
      <c r="AS312" s="54"/>
      <c r="AT312" s="54"/>
      <c r="AU312" s="54"/>
      <c r="AV312" s="54"/>
      <c r="AW312" s="54"/>
      <c r="AX312" s="54"/>
      <c r="AY312" s="54"/>
      <c r="AZ312" s="54"/>
      <c r="BA312" s="61">
        <f t="shared" si="39"/>
        <v>329831.4</v>
      </c>
      <c r="BB312" s="62">
        <f t="shared" si="40"/>
        <v>329831.4</v>
      </c>
      <c r="BC312" s="57" t="str">
        <f t="shared" si="41"/>
        <v>INR  Three Lakh Twenty Nine Thousand Eight Hundred &amp; Thirty One  and Paise Forty Only</v>
      </c>
      <c r="HQ312" s="16"/>
      <c r="HR312" s="16"/>
      <c r="HS312" s="16"/>
      <c r="HT312" s="16"/>
      <c r="HU312" s="16"/>
    </row>
    <row r="313" spans="1:229" s="15" customFormat="1" ht="128.25" customHeight="1">
      <c r="A313" s="67">
        <v>301</v>
      </c>
      <c r="B313" s="75" t="s">
        <v>630</v>
      </c>
      <c r="C313" s="70" t="s">
        <v>742</v>
      </c>
      <c r="D313" s="63">
        <v>297.58</v>
      </c>
      <c r="E313" s="64" t="s">
        <v>408</v>
      </c>
      <c r="F313" s="74">
        <v>417.41</v>
      </c>
      <c r="G313" s="58"/>
      <c r="H313" s="48"/>
      <c r="I313" s="47" t="s">
        <v>39</v>
      </c>
      <c r="J313" s="49">
        <f t="shared" si="38"/>
        <v>1</v>
      </c>
      <c r="K313" s="50" t="s">
        <v>64</v>
      </c>
      <c r="L313" s="50" t="s">
        <v>7</v>
      </c>
      <c r="M313" s="59"/>
      <c r="N313" s="58"/>
      <c r="O313" s="58"/>
      <c r="P313" s="60"/>
      <c r="Q313" s="58"/>
      <c r="R313" s="58"/>
      <c r="S313" s="60"/>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61">
        <f t="shared" si="39"/>
        <v>124212.87</v>
      </c>
      <c r="BB313" s="62">
        <f t="shared" si="40"/>
        <v>124212.87</v>
      </c>
      <c r="BC313" s="57" t="str">
        <f t="shared" si="41"/>
        <v>INR  One Lakh Twenty Four Thousand Two Hundred &amp; Twelve  and Paise Eighty Seven Only</v>
      </c>
      <c r="HQ313" s="16"/>
      <c r="HR313" s="16"/>
      <c r="HS313" s="16"/>
      <c r="HT313" s="16"/>
      <c r="HU313" s="16"/>
    </row>
    <row r="314" spans="1:229" s="15" customFormat="1" ht="128.25" customHeight="1">
      <c r="A314" s="67">
        <v>302</v>
      </c>
      <c r="B314" s="75" t="s">
        <v>631</v>
      </c>
      <c r="C314" s="70" t="s">
        <v>743</v>
      </c>
      <c r="D314" s="63">
        <v>297.58</v>
      </c>
      <c r="E314" s="64" t="s">
        <v>408</v>
      </c>
      <c r="F314" s="74">
        <v>437.77</v>
      </c>
      <c r="G314" s="58"/>
      <c r="H314" s="48"/>
      <c r="I314" s="47" t="s">
        <v>39</v>
      </c>
      <c r="J314" s="49">
        <f t="shared" si="38"/>
        <v>1</v>
      </c>
      <c r="K314" s="50" t="s">
        <v>64</v>
      </c>
      <c r="L314" s="50" t="s">
        <v>7</v>
      </c>
      <c r="M314" s="59"/>
      <c r="N314" s="58"/>
      <c r="O314" s="58"/>
      <c r="P314" s="60"/>
      <c r="Q314" s="58"/>
      <c r="R314" s="58"/>
      <c r="S314" s="60"/>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c r="AS314" s="54"/>
      <c r="AT314" s="54"/>
      <c r="AU314" s="54"/>
      <c r="AV314" s="54"/>
      <c r="AW314" s="54"/>
      <c r="AX314" s="54"/>
      <c r="AY314" s="54"/>
      <c r="AZ314" s="54"/>
      <c r="BA314" s="61">
        <f t="shared" si="39"/>
        <v>130271.6</v>
      </c>
      <c r="BB314" s="62">
        <f t="shared" si="40"/>
        <v>130271.6</v>
      </c>
      <c r="BC314" s="57" t="str">
        <f t="shared" si="41"/>
        <v>INR  One Lakh Thirty Thousand Two Hundred &amp; Seventy One  and Paise Sixty Only</v>
      </c>
      <c r="HQ314" s="16"/>
      <c r="HR314" s="16"/>
      <c r="HS314" s="16"/>
      <c r="HT314" s="16"/>
      <c r="HU314" s="16"/>
    </row>
    <row r="315" spans="1:229" s="15" customFormat="1" ht="128.25" customHeight="1">
      <c r="A315" s="67">
        <v>303</v>
      </c>
      <c r="B315" s="75" t="s">
        <v>632</v>
      </c>
      <c r="C315" s="70" t="s">
        <v>744</v>
      </c>
      <c r="D315" s="63">
        <v>269.67</v>
      </c>
      <c r="E315" s="64" t="s">
        <v>408</v>
      </c>
      <c r="F315" s="74">
        <v>458.14</v>
      </c>
      <c r="G315" s="58"/>
      <c r="H315" s="48"/>
      <c r="I315" s="47" t="s">
        <v>39</v>
      </c>
      <c r="J315" s="49">
        <f t="shared" si="38"/>
        <v>1</v>
      </c>
      <c r="K315" s="50" t="s">
        <v>64</v>
      </c>
      <c r="L315" s="50" t="s">
        <v>7</v>
      </c>
      <c r="M315" s="59"/>
      <c r="N315" s="58"/>
      <c r="O315" s="58"/>
      <c r="P315" s="60"/>
      <c r="Q315" s="58"/>
      <c r="R315" s="58"/>
      <c r="S315" s="60"/>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c r="AY315" s="54"/>
      <c r="AZ315" s="54"/>
      <c r="BA315" s="61">
        <f t="shared" si="39"/>
        <v>123546.61</v>
      </c>
      <c r="BB315" s="62">
        <f t="shared" si="40"/>
        <v>123546.61</v>
      </c>
      <c r="BC315" s="57" t="str">
        <f t="shared" si="41"/>
        <v>INR  One Lakh Twenty Three Thousand Five Hundred &amp; Forty Six  and Paise Sixty One Only</v>
      </c>
      <c r="HQ315" s="16"/>
      <c r="HR315" s="16"/>
      <c r="HS315" s="16"/>
      <c r="HT315" s="16"/>
      <c r="HU315" s="16"/>
    </row>
    <row r="316" spans="1:229" s="15" customFormat="1" ht="128.25" customHeight="1">
      <c r="A316" s="67">
        <v>304</v>
      </c>
      <c r="B316" s="75" t="s">
        <v>633</v>
      </c>
      <c r="C316" s="70" t="s">
        <v>745</v>
      </c>
      <c r="D316" s="63">
        <v>269.67</v>
      </c>
      <c r="E316" s="64" t="s">
        <v>408</v>
      </c>
      <c r="F316" s="74">
        <v>478.5</v>
      </c>
      <c r="G316" s="58"/>
      <c r="H316" s="48"/>
      <c r="I316" s="47" t="s">
        <v>39</v>
      </c>
      <c r="J316" s="49">
        <f t="shared" si="38"/>
        <v>1</v>
      </c>
      <c r="K316" s="50" t="s">
        <v>64</v>
      </c>
      <c r="L316" s="50" t="s">
        <v>7</v>
      </c>
      <c r="M316" s="59"/>
      <c r="N316" s="58"/>
      <c r="O316" s="58"/>
      <c r="P316" s="60"/>
      <c r="Q316" s="58"/>
      <c r="R316" s="58"/>
      <c r="S316" s="60"/>
      <c r="T316" s="54"/>
      <c r="U316" s="54"/>
      <c r="V316" s="54"/>
      <c r="W316" s="54"/>
      <c r="X316" s="54"/>
      <c r="Y316" s="54"/>
      <c r="Z316" s="54"/>
      <c r="AA316" s="54"/>
      <c r="AB316" s="54"/>
      <c r="AC316" s="54"/>
      <c r="AD316" s="54"/>
      <c r="AE316" s="54"/>
      <c r="AF316" s="54"/>
      <c r="AG316" s="54"/>
      <c r="AH316" s="54"/>
      <c r="AI316" s="54"/>
      <c r="AJ316" s="54"/>
      <c r="AK316" s="54"/>
      <c r="AL316" s="54"/>
      <c r="AM316" s="54"/>
      <c r="AN316" s="54"/>
      <c r="AO316" s="54"/>
      <c r="AP316" s="54"/>
      <c r="AQ316" s="54"/>
      <c r="AR316" s="54"/>
      <c r="AS316" s="54"/>
      <c r="AT316" s="54"/>
      <c r="AU316" s="54"/>
      <c r="AV316" s="54"/>
      <c r="AW316" s="54"/>
      <c r="AX316" s="54"/>
      <c r="AY316" s="54"/>
      <c r="AZ316" s="54"/>
      <c r="BA316" s="61">
        <f t="shared" si="39"/>
        <v>129037.1</v>
      </c>
      <c r="BB316" s="62">
        <f t="shared" si="40"/>
        <v>129037.1</v>
      </c>
      <c r="BC316" s="57" t="str">
        <f t="shared" si="41"/>
        <v>INR  One Lakh Twenty Nine Thousand  &amp;Thirty Seven  and Paise Ten Only</v>
      </c>
      <c r="HQ316" s="16"/>
      <c r="HR316" s="16"/>
      <c r="HS316" s="16"/>
      <c r="HT316" s="16"/>
      <c r="HU316" s="16"/>
    </row>
    <row r="317" spans="1:229" s="15" customFormat="1" ht="128.25" customHeight="1">
      <c r="A317" s="67">
        <v>305</v>
      </c>
      <c r="B317" s="75" t="s">
        <v>634</v>
      </c>
      <c r="C317" s="70" t="s">
        <v>746</v>
      </c>
      <c r="D317" s="63">
        <v>256.289</v>
      </c>
      <c r="E317" s="64" t="s">
        <v>408</v>
      </c>
      <c r="F317" s="74">
        <v>498.86</v>
      </c>
      <c r="G317" s="58"/>
      <c r="H317" s="48"/>
      <c r="I317" s="47" t="s">
        <v>39</v>
      </c>
      <c r="J317" s="49">
        <f t="shared" si="38"/>
        <v>1</v>
      </c>
      <c r="K317" s="50" t="s">
        <v>64</v>
      </c>
      <c r="L317" s="50" t="s">
        <v>7</v>
      </c>
      <c r="M317" s="59"/>
      <c r="N317" s="58"/>
      <c r="O317" s="58"/>
      <c r="P317" s="60"/>
      <c r="Q317" s="58"/>
      <c r="R317" s="58"/>
      <c r="S317" s="60"/>
      <c r="T317" s="54"/>
      <c r="U317" s="54"/>
      <c r="V317" s="54"/>
      <c r="W317" s="54"/>
      <c r="X317" s="54"/>
      <c r="Y317" s="54"/>
      <c r="Z317" s="54"/>
      <c r="AA317" s="54"/>
      <c r="AB317" s="54"/>
      <c r="AC317" s="54"/>
      <c r="AD317" s="54"/>
      <c r="AE317" s="54"/>
      <c r="AF317" s="54"/>
      <c r="AG317" s="54"/>
      <c r="AH317" s="54"/>
      <c r="AI317" s="54"/>
      <c r="AJ317" s="54"/>
      <c r="AK317" s="54"/>
      <c r="AL317" s="54"/>
      <c r="AM317" s="54"/>
      <c r="AN317" s="54"/>
      <c r="AO317" s="54"/>
      <c r="AP317" s="54"/>
      <c r="AQ317" s="54"/>
      <c r="AR317" s="54"/>
      <c r="AS317" s="54"/>
      <c r="AT317" s="54"/>
      <c r="AU317" s="54"/>
      <c r="AV317" s="54"/>
      <c r="AW317" s="54"/>
      <c r="AX317" s="54"/>
      <c r="AY317" s="54"/>
      <c r="AZ317" s="54"/>
      <c r="BA317" s="61">
        <f t="shared" si="39"/>
        <v>127852.33</v>
      </c>
      <c r="BB317" s="62">
        <f t="shared" si="40"/>
        <v>127852.33</v>
      </c>
      <c r="BC317" s="57" t="str">
        <f t="shared" si="41"/>
        <v>INR  One Lakh Twenty Seven Thousand Eight Hundred &amp; Fifty Two  and Paise Thirty Three Only</v>
      </c>
      <c r="HQ317" s="16"/>
      <c r="HR317" s="16"/>
      <c r="HS317" s="16"/>
      <c r="HT317" s="16"/>
      <c r="HU317" s="16"/>
    </row>
    <row r="318" spans="1:229" s="15" customFormat="1" ht="128.25" customHeight="1">
      <c r="A318" s="67">
        <v>306</v>
      </c>
      <c r="B318" s="75" t="s">
        <v>635</v>
      </c>
      <c r="C318" s="70" t="s">
        <v>747</v>
      </c>
      <c r="D318" s="63">
        <v>256.289</v>
      </c>
      <c r="E318" s="64" t="s">
        <v>408</v>
      </c>
      <c r="F318" s="74">
        <v>523.75</v>
      </c>
      <c r="G318" s="58"/>
      <c r="H318" s="48"/>
      <c r="I318" s="47" t="s">
        <v>39</v>
      </c>
      <c r="J318" s="49">
        <f t="shared" si="38"/>
        <v>1</v>
      </c>
      <c r="K318" s="50" t="s">
        <v>64</v>
      </c>
      <c r="L318" s="50" t="s">
        <v>7</v>
      </c>
      <c r="M318" s="59"/>
      <c r="N318" s="58"/>
      <c r="O318" s="58"/>
      <c r="P318" s="60"/>
      <c r="Q318" s="58"/>
      <c r="R318" s="58"/>
      <c r="S318" s="60"/>
      <c r="T318" s="54"/>
      <c r="U318" s="54"/>
      <c r="V318" s="54"/>
      <c r="W318" s="54"/>
      <c r="X318" s="54"/>
      <c r="Y318" s="54"/>
      <c r="Z318" s="54"/>
      <c r="AA318" s="54"/>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c r="AY318" s="54"/>
      <c r="AZ318" s="54"/>
      <c r="BA318" s="61">
        <f t="shared" si="39"/>
        <v>134231.36</v>
      </c>
      <c r="BB318" s="62">
        <f t="shared" si="40"/>
        <v>134231.36</v>
      </c>
      <c r="BC318" s="57" t="str">
        <f t="shared" si="41"/>
        <v>INR  One Lakh Thirty Four Thousand Two Hundred &amp; Thirty One  and Paise Thirty Six Only</v>
      </c>
      <c r="HQ318" s="16"/>
      <c r="HR318" s="16"/>
      <c r="HS318" s="16"/>
      <c r="HT318" s="16"/>
      <c r="HU318" s="16"/>
    </row>
    <row r="319" spans="1:229" s="15" customFormat="1" ht="128.25" customHeight="1">
      <c r="A319" s="67">
        <v>307</v>
      </c>
      <c r="B319" s="75" t="s">
        <v>636</v>
      </c>
      <c r="C319" s="70" t="s">
        <v>748</v>
      </c>
      <c r="D319" s="63">
        <v>256.289</v>
      </c>
      <c r="E319" s="64" t="s">
        <v>408</v>
      </c>
      <c r="F319" s="74">
        <v>548.63</v>
      </c>
      <c r="G319" s="58"/>
      <c r="H319" s="48"/>
      <c r="I319" s="47" t="s">
        <v>39</v>
      </c>
      <c r="J319" s="49">
        <f t="shared" si="38"/>
        <v>1</v>
      </c>
      <c r="K319" s="50" t="s">
        <v>64</v>
      </c>
      <c r="L319" s="50" t="s">
        <v>7</v>
      </c>
      <c r="M319" s="59"/>
      <c r="N319" s="58"/>
      <c r="O319" s="58"/>
      <c r="P319" s="60"/>
      <c r="Q319" s="58"/>
      <c r="R319" s="58"/>
      <c r="S319" s="60"/>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54"/>
      <c r="AZ319" s="54"/>
      <c r="BA319" s="61">
        <f t="shared" si="39"/>
        <v>140607.83</v>
      </c>
      <c r="BB319" s="62">
        <f t="shared" si="40"/>
        <v>140607.83</v>
      </c>
      <c r="BC319" s="57" t="str">
        <f t="shared" si="41"/>
        <v>INR  One Lakh Forty Thousand Six Hundred &amp; Seven  and Paise Eighty Three Only</v>
      </c>
      <c r="HQ319" s="16"/>
      <c r="HR319" s="16"/>
      <c r="HS319" s="16"/>
      <c r="HT319" s="16"/>
      <c r="HU319" s="16"/>
    </row>
    <row r="320" spans="1:229" s="15" customFormat="1" ht="128.25" customHeight="1">
      <c r="A320" s="67">
        <v>308</v>
      </c>
      <c r="B320" s="75" t="s">
        <v>637</v>
      </c>
      <c r="C320" s="70" t="s">
        <v>749</v>
      </c>
      <c r="D320" s="63">
        <v>256.289</v>
      </c>
      <c r="E320" s="64" t="s">
        <v>408</v>
      </c>
      <c r="F320" s="74">
        <v>573.52</v>
      </c>
      <c r="G320" s="58"/>
      <c r="H320" s="48"/>
      <c r="I320" s="47" t="s">
        <v>39</v>
      </c>
      <c r="J320" s="49">
        <f>IF(I320="Less(-)",-1,1)</f>
        <v>1</v>
      </c>
      <c r="K320" s="50" t="s">
        <v>64</v>
      </c>
      <c r="L320" s="50" t="s">
        <v>7</v>
      </c>
      <c r="M320" s="59"/>
      <c r="N320" s="58"/>
      <c r="O320" s="58"/>
      <c r="P320" s="60"/>
      <c r="Q320" s="58"/>
      <c r="R320" s="58"/>
      <c r="S320" s="60"/>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c r="AY320" s="54"/>
      <c r="AZ320" s="54"/>
      <c r="BA320" s="61">
        <f>total_amount_ba($B$2,$D$2,D320,F320,J320,K320,M320)</f>
        <v>146986.87</v>
      </c>
      <c r="BB320" s="62">
        <f>BA320+SUM(N320:AZ320)</f>
        <v>146986.87</v>
      </c>
      <c r="BC320" s="57" t="str">
        <f>SpellNumber(L320,BB320)</f>
        <v>INR  One Lakh Forty Six Thousand Nine Hundred &amp; Eighty Six  and Paise Eighty Seven Only</v>
      </c>
      <c r="HQ320" s="16"/>
      <c r="HR320" s="16"/>
      <c r="HS320" s="16"/>
      <c r="HT320" s="16"/>
      <c r="HU320" s="16"/>
    </row>
    <row r="321" spans="1:229" s="15" customFormat="1" ht="128.25" customHeight="1">
      <c r="A321" s="67">
        <v>309</v>
      </c>
      <c r="B321" s="75" t="s">
        <v>638</v>
      </c>
      <c r="C321" s="70" t="s">
        <v>750</v>
      </c>
      <c r="D321" s="63">
        <v>256.289</v>
      </c>
      <c r="E321" s="64" t="s">
        <v>408</v>
      </c>
      <c r="F321" s="74">
        <v>598.4</v>
      </c>
      <c r="G321" s="58"/>
      <c r="H321" s="48"/>
      <c r="I321" s="47" t="s">
        <v>39</v>
      </c>
      <c r="J321" s="49">
        <f>IF(I321="Less(-)",-1,1)</f>
        <v>1</v>
      </c>
      <c r="K321" s="50" t="s">
        <v>64</v>
      </c>
      <c r="L321" s="50" t="s">
        <v>7</v>
      </c>
      <c r="M321" s="59"/>
      <c r="N321" s="58"/>
      <c r="O321" s="58"/>
      <c r="P321" s="60"/>
      <c r="Q321" s="58"/>
      <c r="R321" s="58"/>
      <c r="S321" s="60"/>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c r="AR321" s="54"/>
      <c r="AS321" s="54"/>
      <c r="AT321" s="54"/>
      <c r="AU321" s="54"/>
      <c r="AV321" s="54"/>
      <c r="AW321" s="54"/>
      <c r="AX321" s="54"/>
      <c r="AY321" s="54"/>
      <c r="AZ321" s="54"/>
      <c r="BA321" s="61">
        <f>total_amount_ba($B$2,$D$2,D321,F321,J321,K321,M321)</f>
        <v>153363.34</v>
      </c>
      <c r="BB321" s="62">
        <f>BA321+SUM(N321:AZ321)</f>
        <v>153363.34</v>
      </c>
      <c r="BC321" s="57" t="str">
        <f>SpellNumber(L321,BB321)</f>
        <v>INR  One Lakh Fifty Three Thousand Three Hundred &amp; Sixty Three  and Paise Thirty Four Only</v>
      </c>
      <c r="HQ321" s="16"/>
      <c r="HR321" s="16"/>
      <c r="HS321" s="16"/>
      <c r="HT321" s="16"/>
      <c r="HU321" s="16"/>
    </row>
    <row r="322" spans="1:229" s="15" customFormat="1" ht="128.25" customHeight="1">
      <c r="A322" s="67">
        <v>310</v>
      </c>
      <c r="B322" s="75" t="s">
        <v>639</v>
      </c>
      <c r="C322" s="70" t="s">
        <v>751</v>
      </c>
      <c r="D322" s="63">
        <v>256.289</v>
      </c>
      <c r="E322" s="64" t="s">
        <v>408</v>
      </c>
      <c r="F322" s="74">
        <v>623.29</v>
      </c>
      <c r="G322" s="58"/>
      <c r="H322" s="48"/>
      <c r="I322" s="47" t="s">
        <v>39</v>
      </c>
      <c r="J322" s="49">
        <f aca="true" t="shared" si="42" ref="J322:J332">IF(I322="Less(-)",-1,1)</f>
        <v>1</v>
      </c>
      <c r="K322" s="50" t="s">
        <v>64</v>
      </c>
      <c r="L322" s="50" t="s">
        <v>7</v>
      </c>
      <c r="M322" s="59"/>
      <c r="N322" s="58"/>
      <c r="O322" s="58"/>
      <c r="P322" s="60"/>
      <c r="Q322" s="58"/>
      <c r="R322" s="58"/>
      <c r="S322" s="60"/>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54"/>
      <c r="AZ322" s="54"/>
      <c r="BA322" s="61">
        <f aca="true" t="shared" si="43" ref="BA322:BA332">total_amount_ba($B$2,$D$2,D322,F322,J322,K322,M322)</f>
        <v>159742.37</v>
      </c>
      <c r="BB322" s="62">
        <f aca="true" t="shared" si="44" ref="BB322:BB332">BA322+SUM(N322:AZ322)</f>
        <v>159742.37</v>
      </c>
      <c r="BC322" s="57" t="str">
        <f aca="true" t="shared" si="45" ref="BC322:BC332">SpellNumber(L322,BB322)</f>
        <v>INR  One Lakh Fifty Nine Thousand Seven Hundred &amp; Forty Two  and Paise Thirty Seven Only</v>
      </c>
      <c r="HQ322" s="16"/>
      <c r="HR322" s="16"/>
      <c r="HS322" s="16"/>
      <c r="HT322" s="16"/>
      <c r="HU322" s="16"/>
    </row>
    <row r="323" spans="1:229" s="15" customFormat="1" ht="128.25" customHeight="1">
      <c r="A323" s="67">
        <v>311</v>
      </c>
      <c r="B323" s="75" t="s">
        <v>640</v>
      </c>
      <c r="C323" s="70" t="s">
        <v>752</v>
      </c>
      <c r="D323" s="63">
        <v>256.289</v>
      </c>
      <c r="E323" s="64" t="s">
        <v>408</v>
      </c>
      <c r="F323" s="74">
        <v>648.18</v>
      </c>
      <c r="G323" s="58"/>
      <c r="H323" s="48"/>
      <c r="I323" s="47" t="s">
        <v>39</v>
      </c>
      <c r="J323" s="49">
        <f t="shared" si="42"/>
        <v>1</v>
      </c>
      <c r="K323" s="50" t="s">
        <v>64</v>
      </c>
      <c r="L323" s="50" t="s">
        <v>7</v>
      </c>
      <c r="M323" s="59"/>
      <c r="N323" s="58"/>
      <c r="O323" s="58"/>
      <c r="P323" s="60"/>
      <c r="Q323" s="58"/>
      <c r="R323" s="58"/>
      <c r="S323" s="60"/>
      <c r="T323" s="54"/>
      <c r="U323" s="54"/>
      <c r="V323" s="54"/>
      <c r="W323" s="54"/>
      <c r="X323" s="54"/>
      <c r="Y323" s="54"/>
      <c r="Z323" s="54"/>
      <c r="AA323" s="54"/>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c r="AY323" s="54"/>
      <c r="AZ323" s="54"/>
      <c r="BA323" s="61">
        <f t="shared" si="43"/>
        <v>166121.4</v>
      </c>
      <c r="BB323" s="62">
        <f t="shared" si="44"/>
        <v>166121.4</v>
      </c>
      <c r="BC323" s="57" t="str">
        <f t="shared" si="45"/>
        <v>INR  One Lakh Sixty Six Thousand One Hundred &amp; Twenty One  and Paise Forty Only</v>
      </c>
      <c r="HQ323" s="16"/>
      <c r="HR323" s="16"/>
      <c r="HS323" s="16"/>
      <c r="HT323" s="16"/>
      <c r="HU323" s="16"/>
    </row>
    <row r="324" spans="1:229" s="15" customFormat="1" ht="128.25" customHeight="1">
      <c r="A324" s="67">
        <v>312</v>
      </c>
      <c r="B324" s="75" t="s">
        <v>641</v>
      </c>
      <c r="C324" s="70" t="s">
        <v>753</v>
      </c>
      <c r="D324" s="63">
        <v>256.289</v>
      </c>
      <c r="E324" s="64" t="s">
        <v>408</v>
      </c>
      <c r="F324" s="74">
        <v>673.06</v>
      </c>
      <c r="G324" s="58"/>
      <c r="H324" s="48"/>
      <c r="I324" s="47" t="s">
        <v>39</v>
      </c>
      <c r="J324" s="49">
        <f t="shared" si="42"/>
        <v>1</v>
      </c>
      <c r="K324" s="50" t="s">
        <v>64</v>
      </c>
      <c r="L324" s="50" t="s">
        <v>7</v>
      </c>
      <c r="M324" s="59"/>
      <c r="N324" s="58"/>
      <c r="O324" s="58"/>
      <c r="P324" s="60"/>
      <c r="Q324" s="58"/>
      <c r="R324" s="58"/>
      <c r="S324" s="60"/>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c r="AY324" s="54"/>
      <c r="AZ324" s="54"/>
      <c r="BA324" s="61">
        <f t="shared" si="43"/>
        <v>172497.87</v>
      </c>
      <c r="BB324" s="62">
        <f t="shared" si="44"/>
        <v>172497.87</v>
      </c>
      <c r="BC324" s="57" t="str">
        <f t="shared" si="45"/>
        <v>INR  One Lakh Seventy Two Thousand Four Hundred &amp; Ninety Seven  and Paise Eighty Seven Only</v>
      </c>
      <c r="HQ324" s="16"/>
      <c r="HR324" s="16"/>
      <c r="HS324" s="16"/>
      <c r="HT324" s="16"/>
      <c r="HU324" s="16"/>
    </row>
    <row r="325" spans="1:229" s="15" customFormat="1" ht="128.25" customHeight="1">
      <c r="A325" s="67">
        <v>313</v>
      </c>
      <c r="B325" s="75" t="s">
        <v>642</v>
      </c>
      <c r="C325" s="70" t="s">
        <v>754</v>
      </c>
      <c r="D325" s="63">
        <v>256.289</v>
      </c>
      <c r="E325" s="64" t="s">
        <v>408</v>
      </c>
      <c r="F325" s="74">
        <v>697.95</v>
      </c>
      <c r="G325" s="58"/>
      <c r="H325" s="48"/>
      <c r="I325" s="47" t="s">
        <v>39</v>
      </c>
      <c r="J325" s="49">
        <f t="shared" si="42"/>
        <v>1</v>
      </c>
      <c r="K325" s="50" t="s">
        <v>64</v>
      </c>
      <c r="L325" s="50" t="s">
        <v>7</v>
      </c>
      <c r="M325" s="59"/>
      <c r="N325" s="58"/>
      <c r="O325" s="58"/>
      <c r="P325" s="60"/>
      <c r="Q325" s="58"/>
      <c r="R325" s="58"/>
      <c r="S325" s="60"/>
      <c r="T325" s="54"/>
      <c r="U325" s="54"/>
      <c r="V325" s="54"/>
      <c r="W325" s="54"/>
      <c r="X325" s="54"/>
      <c r="Y325" s="54"/>
      <c r="Z325" s="54"/>
      <c r="AA325" s="54"/>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c r="AY325" s="54"/>
      <c r="AZ325" s="54"/>
      <c r="BA325" s="61">
        <f t="shared" si="43"/>
        <v>178876.91</v>
      </c>
      <c r="BB325" s="62">
        <f t="shared" si="44"/>
        <v>178876.91</v>
      </c>
      <c r="BC325" s="57" t="str">
        <f t="shared" si="45"/>
        <v>INR  One Lakh Seventy Eight Thousand Eight Hundred &amp; Seventy Six  and Paise Ninety One Only</v>
      </c>
      <c r="HQ325" s="16"/>
      <c r="HR325" s="16"/>
      <c r="HS325" s="16"/>
      <c r="HT325" s="16"/>
      <c r="HU325" s="16"/>
    </row>
    <row r="326" spans="1:229" s="15" customFormat="1" ht="102" customHeight="1">
      <c r="A326" s="67">
        <v>314</v>
      </c>
      <c r="B326" s="75" t="s">
        <v>643</v>
      </c>
      <c r="C326" s="70" t="s">
        <v>755</v>
      </c>
      <c r="D326" s="63">
        <v>2.669</v>
      </c>
      <c r="E326" s="64" t="s">
        <v>339</v>
      </c>
      <c r="F326" s="74">
        <v>94136.2</v>
      </c>
      <c r="G326" s="58"/>
      <c r="H326" s="48"/>
      <c r="I326" s="47" t="s">
        <v>39</v>
      </c>
      <c r="J326" s="49">
        <f t="shared" si="42"/>
        <v>1</v>
      </c>
      <c r="K326" s="50" t="s">
        <v>64</v>
      </c>
      <c r="L326" s="50" t="s">
        <v>7</v>
      </c>
      <c r="M326" s="59"/>
      <c r="N326" s="58"/>
      <c r="O326" s="58"/>
      <c r="P326" s="60"/>
      <c r="Q326" s="58"/>
      <c r="R326" s="58"/>
      <c r="S326" s="60"/>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61">
        <f t="shared" si="43"/>
        <v>251249.52</v>
      </c>
      <c r="BB326" s="62">
        <f t="shared" si="44"/>
        <v>251249.52</v>
      </c>
      <c r="BC326" s="57" t="str">
        <f t="shared" si="45"/>
        <v>INR  Two Lakh Fifty One Thousand Two Hundred &amp; Forty Nine  and Paise Fifty Two Only</v>
      </c>
      <c r="HQ326" s="16"/>
      <c r="HR326" s="16"/>
      <c r="HS326" s="16"/>
      <c r="HT326" s="16"/>
      <c r="HU326" s="16"/>
    </row>
    <row r="327" spans="1:229" s="15" customFormat="1" ht="102" customHeight="1">
      <c r="A327" s="67">
        <v>315</v>
      </c>
      <c r="B327" s="75" t="s">
        <v>644</v>
      </c>
      <c r="C327" s="70" t="s">
        <v>756</v>
      </c>
      <c r="D327" s="63">
        <v>2.002</v>
      </c>
      <c r="E327" s="64" t="s">
        <v>339</v>
      </c>
      <c r="F327" s="74">
        <v>94362.44</v>
      </c>
      <c r="G327" s="58"/>
      <c r="H327" s="48"/>
      <c r="I327" s="47" t="s">
        <v>39</v>
      </c>
      <c r="J327" s="49">
        <f t="shared" si="42"/>
        <v>1</v>
      </c>
      <c r="K327" s="50" t="s">
        <v>64</v>
      </c>
      <c r="L327" s="50" t="s">
        <v>7</v>
      </c>
      <c r="M327" s="59"/>
      <c r="N327" s="58"/>
      <c r="O327" s="58"/>
      <c r="P327" s="60"/>
      <c r="Q327" s="58"/>
      <c r="R327" s="58"/>
      <c r="S327" s="60"/>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c r="AY327" s="54"/>
      <c r="AZ327" s="54"/>
      <c r="BA327" s="61">
        <f t="shared" si="43"/>
        <v>188913.6</v>
      </c>
      <c r="BB327" s="62">
        <f t="shared" si="44"/>
        <v>188913.6</v>
      </c>
      <c r="BC327" s="57" t="str">
        <f t="shared" si="45"/>
        <v>INR  One Lakh Eighty Eight Thousand Nine Hundred &amp; Thirteen  and Paise Sixty Only</v>
      </c>
      <c r="HQ327" s="16"/>
      <c r="HR327" s="16"/>
      <c r="HS327" s="16"/>
      <c r="HT327" s="16"/>
      <c r="HU327" s="16"/>
    </row>
    <row r="328" spans="1:229" s="15" customFormat="1" ht="102" customHeight="1">
      <c r="A328" s="67">
        <v>316</v>
      </c>
      <c r="B328" s="75" t="s">
        <v>645</v>
      </c>
      <c r="C328" s="70" t="s">
        <v>757</v>
      </c>
      <c r="D328" s="63">
        <v>1.725</v>
      </c>
      <c r="E328" s="64" t="s">
        <v>339</v>
      </c>
      <c r="F328" s="74">
        <v>94588.68</v>
      </c>
      <c r="G328" s="58"/>
      <c r="H328" s="48"/>
      <c r="I328" s="47" t="s">
        <v>39</v>
      </c>
      <c r="J328" s="49">
        <f t="shared" si="42"/>
        <v>1</v>
      </c>
      <c r="K328" s="50" t="s">
        <v>64</v>
      </c>
      <c r="L328" s="50" t="s">
        <v>7</v>
      </c>
      <c r="M328" s="59"/>
      <c r="N328" s="58"/>
      <c r="O328" s="58"/>
      <c r="P328" s="60"/>
      <c r="Q328" s="58"/>
      <c r="R328" s="58"/>
      <c r="S328" s="60"/>
      <c r="T328" s="54"/>
      <c r="U328" s="54"/>
      <c r="V328" s="54"/>
      <c r="W328" s="54"/>
      <c r="X328" s="54"/>
      <c r="Y328" s="54"/>
      <c r="Z328" s="54"/>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54"/>
      <c r="AZ328" s="54"/>
      <c r="BA328" s="61">
        <f t="shared" si="43"/>
        <v>163165.47</v>
      </c>
      <c r="BB328" s="62">
        <f t="shared" si="44"/>
        <v>163165.47</v>
      </c>
      <c r="BC328" s="57" t="str">
        <f t="shared" si="45"/>
        <v>INR  One Lakh Sixty Three Thousand One Hundred &amp; Sixty Five  and Paise Forty Seven Only</v>
      </c>
      <c r="HQ328" s="16"/>
      <c r="HR328" s="16"/>
      <c r="HS328" s="16"/>
      <c r="HT328" s="16"/>
      <c r="HU328" s="16"/>
    </row>
    <row r="329" spans="1:229" s="15" customFormat="1" ht="102" customHeight="1">
      <c r="A329" s="67">
        <v>317</v>
      </c>
      <c r="B329" s="75" t="s">
        <v>646</v>
      </c>
      <c r="C329" s="70" t="s">
        <v>758</v>
      </c>
      <c r="D329" s="63">
        <v>1.725</v>
      </c>
      <c r="E329" s="64" t="s">
        <v>339</v>
      </c>
      <c r="F329" s="74">
        <v>94814.92</v>
      </c>
      <c r="G329" s="58"/>
      <c r="H329" s="48"/>
      <c r="I329" s="47" t="s">
        <v>39</v>
      </c>
      <c r="J329" s="49">
        <f t="shared" si="42"/>
        <v>1</v>
      </c>
      <c r="K329" s="50" t="s">
        <v>64</v>
      </c>
      <c r="L329" s="50" t="s">
        <v>7</v>
      </c>
      <c r="M329" s="59"/>
      <c r="N329" s="58"/>
      <c r="O329" s="58"/>
      <c r="P329" s="60"/>
      <c r="Q329" s="58"/>
      <c r="R329" s="58"/>
      <c r="S329" s="60"/>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61">
        <f t="shared" si="43"/>
        <v>163555.74</v>
      </c>
      <c r="BB329" s="62">
        <f t="shared" si="44"/>
        <v>163555.74</v>
      </c>
      <c r="BC329" s="57" t="str">
        <f t="shared" si="45"/>
        <v>INR  One Lakh Sixty Three Thousand Five Hundred &amp; Fifty Five  and Paise Seventy Four Only</v>
      </c>
      <c r="HQ329" s="16"/>
      <c r="HR329" s="16"/>
      <c r="HS329" s="16"/>
      <c r="HT329" s="16"/>
      <c r="HU329" s="16"/>
    </row>
    <row r="330" spans="1:229" s="15" customFormat="1" ht="102" customHeight="1">
      <c r="A330" s="67">
        <v>318</v>
      </c>
      <c r="B330" s="75" t="s">
        <v>647</v>
      </c>
      <c r="C330" s="70" t="s">
        <v>759</v>
      </c>
      <c r="D330" s="63">
        <v>1.656</v>
      </c>
      <c r="E330" s="64" t="s">
        <v>339</v>
      </c>
      <c r="F330" s="74">
        <v>95041.16</v>
      </c>
      <c r="G330" s="58"/>
      <c r="H330" s="48"/>
      <c r="I330" s="47" t="s">
        <v>39</v>
      </c>
      <c r="J330" s="49">
        <f t="shared" si="42"/>
        <v>1</v>
      </c>
      <c r="K330" s="50" t="s">
        <v>64</v>
      </c>
      <c r="L330" s="50" t="s">
        <v>7</v>
      </c>
      <c r="M330" s="59"/>
      <c r="N330" s="58"/>
      <c r="O330" s="58"/>
      <c r="P330" s="60"/>
      <c r="Q330" s="58"/>
      <c r="R330" s="58"/>
      <c r="S330" s="60"/>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61">
        <f t="shared" si="43"/>
        <v>157388.16</v>
      </c>
      <c r="BB330" s="62">
        <f t="shared" si="44"/>
        <v>157388.16</v>
      </c>
      <c r="BC330" s="57" t="str">
        <f t="shared" si="45"/>
        <v>INR  One Lakh Fifty Seven Thousand Three Hundred &amp; Eighty Eight  and Paise Sixteen Only</v>
      </c>
      <c r="HQ330" s="16"/>
      <c r="HR330" s="16"/>
      <c r="HS330" s="16"/>
      <c r="HT330" s="16"/>
      <c r="HU330" s="16"/>
    </row>
    <row r="331" spans="1:229" s="15" customFormat="1" ht="102" customHeight="1">
      <c r="A331" s="67">
        <v>319</v>
      </c>
      <c r="B331" s="75" t="s">
        <v>648</v>
      </c>
      <c r="C331" s="70" t="s">
        <v>760</v>
      </c>
      <c r="D331" s="63">
        <v>1.656</v>
      </c>
      <c r="E331" s="64" t="s">
        <v>339</v>
      </c>
      <c r="F331" s="74">
        <v>95323.96</v>
      </c>
      <c r="G331" s="58"/>
      <c r="H331" s="48"/>
      <c r="I331" s="47" t="s">
        <v>39</v>
      </c>
      <c r="J331" s="49">
        <f t="shared" si="42"/>
        <v>1</v>
      </c>
      <c r="K331" s="50" t="s">
        <v>64</v>
      </c>
      <c r="L331" s="50" t="s">
        <v>7</v>
      </c>
      <c r="M331" s="59"/>
      <c r="N331" s="58"/>
      <c r="O331" s="58"/>
      <c r="P331" s="60"/>
      <c r="Q331" s="58"/>
      <c r="R331" s="58"/>
      <c r="S331" s="60"/>
      <c r="T331" s="54"/>
      <c r="U331" s="54"/>
      <c r="V331" s="54"/>
      <c r="W331" s="54"/>
      <c r="X331" s="54"/>
      <c r="Y331" s="54"/>
      <c r="Z331" s="54"/>
      <c r="AA331" s="54"/>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c r="AY331" s="54"/>
      <c r="AZ331" s="54"/>
      <c r="BA331" s="61">
        <f t="shared" si="43"/>
        <v>157856.48</v>
      </c>
      <c r="BB331" s="62">
        <f t="shared" si="44"/>
        <v>157856.48</v>
      </c>
      <c r="BC331" s="57" t="str">
        <f t="shared" si="45"/>
        <v>INR  One Lakh Fifty Seven Thousand Eight Hundred &amp; Fifty Six  and Paise Forty Eight Only</v>
      </c>
      <c r="HQ331" s="16"/>
      <c r="HR331" s="16"/>
      <c r="HS331" s="16"/>
      <c r="HT331" s="16"/>
      <c r="HU331" s="16"/>
    </row>
    <row r="332" spans="1:229" s="15" customFormat="1" ht="102" customHeight="1">
      <c r="A332" s="67">
        <v>320</v>
      </c>
      <c r="B332" s="75" t="s">
        <v>649</v>
      </c>
      <c r="C332" s="70" t="s">
        <v>761</v>
      </c>
      <c r="D332" s="63">
        <v>1.656</v>
      </c>
      <c r="E332" s="64" t="s">
        <v>339</v>
      </c>
      <c r="F332" s="74">
        <v>95606.76</v>
      </c>
      <c r="G332" s="58"/>
      <c r="H332" s="48"/>
      <c r="I332" s="47" t="s">
        <v>39</v>
      </c>
      <c r="J332" s="49">
        <f t="shared" si="42"/>
        <v>1</v>
      </c>
      <c r="K332" s="50" t="s">
        <v>64</v>
      </c>
      <c r="L332" s="50" t="s">
        <v>7</v>
      </c>
      <c r="M332" s="59"/>
      <c r="N332" s="58"/>
      <c r="O332" s="58"/>
      <c r="P332" s="60"/>
      <c r="Q332" s="58"/>
      <c r="R332" s="58"/>
      <c r="S332" s="60"/>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54"/>
      <c r="AZ332" s="54"/>
      <c r="BA332" s="61">
        <f t="shared" si="43"/>
        <v>158324.79</v>
      </c>
      <c r="BB332" s="62">
        <f t="shared" si="44"/>
        <v>158324.79</v>
      </c>
      <c r="BC332" s="57" t="str">
        <f t="shared" si="45"/>
        <v>INR  One Lakh Fifty Eight Thousand Three Hundred &amp; Twenty Four  and Paise Seventy Nine Only</v>
      </c>
      <c r="HQ332" s="16"/>
      <c r="HR332" s="16"/>
      <c r="HS332" s="16"/>
      <c r="HT332" s="16"/>
      <c r="HU332" s="16"/>
    </row>
    <row r="333" spans="1:229" s="15" customFormat="1" ht="102" customHeight="1">
      <c r="A333" s="67">
        <v>321</v>
      </c>
      <c r="B333" s="75" t="s">
        <v>650</v>
      </c>
      <c r="C333" s="70" t="s">
        <v>762</v>
      </c>
      <c r="D333" s="63">
        <v>1.656</v>
      </c>
      <c r="E333" s="64" t="s">
        <v>339</v>
      </c>
      <c r="F333" s="74">
        <v>95889.56</v>
      </c>
      <c r="G333" s="58"/>
      <c r="H333" s="48"/>
      <c r="I333" s="47" t="s">
        <v>39</v>
      </c>
      <c r="J333" s="49">
        <f>IF(I333="Less(-)",-1,1)</f>
        <v>1</v>
      </c>
      <c r="K333" s="50" t="s">
        <v>64</v>
      </c>
      <c r="L333" s="50" t="s">
        <v>7</v>
      </c>
      <c r="M333" s="59"/>
      <c r="N333" s="58"/>
      <c r="O333" s="58"/>
      <c r="P333" s="60"/>
      <c r="Q333" s="58"/>
      <c r="R333" s="58"/>
      <c r="S333" s="60"/>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61">
        <f>total_amount_ba($B$2,$D$2,D333,F333,J333,K333,M333)</f>
        <v>158793.11</v>
      </c>
      <c r="BB333" s="62">
        <f>BA333+SUM(N333:AZ333)</f>
        <v>158793.11</v>
      </c>
      <c r="BC333" s="57" t="str">
        <f>SpellNumber(L333,BB333)</f>
        <v>INR  One Lakh Fifty Eight Thousand Seven Hundred &amp; Ninety Three  and Paise Eleven Only</v>
      </c>
      <c r="HQ333" s="16"/>
      <c r="HR333" s="16"/>
      <c r="HS333" s="16"/>
      <c r="HT333" s="16"/>
      <c r="HU333" s="16"/>
    </row>
    <row r="334" spans="1:229" s="15" customFormat="1" ht="102" customHeight="1">
      <c r="A334" s="67">
        <v>322</v>
      </c>
      <c r="B334" s="75" t="s">
        <v>651</v>
      </c>
      <c r="C334" s="70" t="s">
        <v>763</v>
      </c>
      <c r="D334" s="63">
        <v>1.656</v>
      </c>
      <c r="E334" s="64" t="s">
        <v>339</v>
      </c>
      <c r="F334" s="74">
        <v>96172.36</v>
      </c>
      <c r="G334" s="58"/>
      <c r="H334" s="48"/>
      <c r="I334" s="47" t="s">
        <v>39</v>
      </c>
      <c r="J334" s="49">
        <f>IF(I334="Less(-)",-1,1)</f>
        <v>1</v>
      </c>
      <c r="K334" s="50" t="s">
        <v>64</v>
      </c>
      <c r="L334" s="50" t="s">
        <v>7</v>
      </c>
      <c r="M334" s="59"/>
      <c r="N334" s="58"/>
      <c r="O334" s="58"/>
      <c r="P334" s="60"/>
      <c r="Q334" s="58"/>
      <c r="R334" s="58"/>
      <c r="S334" s="60"/>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54"/>
      <c r="AZ334" s="54"/>
      <c r="BA334" s="61">
        <f>total_amount_ba($B$2,$D$2,D334,F334,J334,K334,M334)</f>
        <v>159261.43</v>
      </c>
      <c r="BB334" s="62">
        <f>BA334+SUM(N334:AZ334)</f>
        <v>159261.43</v>
      </c>
      <c r="BC334" s="57" t="str">
        <f>SpellNumber(L334,BB334)</f>
        <v>INR  One Lakh Fifty Nine Thousand Two Hundred &amp; Sixty One  and Paise Forty Three Only</v>
      </c>
      <c r="HQ334" s="16"/>
      <c r="HR334" s="16"/>
      <c r="HS334" s="16"/>
      <c r="HT334" s="16"/>
      <c r="HU334" s="16"/>
    </row>
    <row r="335" spans="1:229" s="15" customFormat="1" ht="102" customHeight="1">
      <c r="A335" s="67">
        <v>323</v>
      </c>
      <c r="B335" s="75" t="s">
        <v>652</v>
      </c>
      <c r="C335" s="70" t="s">
        <v>764</v>
      </c>
      <c r="D335" s="63">
        <v>1.656</v>
      </c>
      <c r="E335" s="64" t="s">
        <v>339</v>
      </c>
      <c r="F335" s="74">
        <v>96455.16</v>
      </c>
      <c r="G335" s="58"/>
      <c r="H335" s="48"/>
      <c r="I335" s="47" t="s">
        <v>39</v>
      </c>
      <c r="J335" s="49">
        <f aca="true" t="shared" si="46" ref="J335:J345">IF(I335="Less(-)",-1,1)</f>
        <v>1</v>
      </c>
      <c r="K335" s="50" t="s">
        <v>64</v>
      </c>
      <c r="L335" s="50" t="s">
        <v>7</v>
      </c>
      <c r="M335" s="59"/>
      <c r="N335" s="58"/>
      <c r="O335" s="58"/>
      <c r="P335" s="60"/>
      <c r="Q335" s="58"/>
      <c r="R335" s="58"/>
      <c r="S335" s="60"/>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54"/>
      <c r="AZ335" s="54"/>
      <c r="BA335" s="61">
        <f aca="true" t="shared" si="47" ref="BA335:BA345">total_amount_ba($B$2,$D$2,D335,F335,J335,K335,M335)</f>
        <v>159729.74</v>
      </c>
      <c r="BB335" s="62">
        <f aca="true" t="shared" si="48" ref="BB335:BB345">BA335+SUM(N335:AZ335)</f>
        <v>159729.74</v>
      </c>
      <c r="BC335" s="57" t="str">
        <f aca="true" t="shared" si="49" ref="BC335:BC345">SpellNumber(L335,BB335)</f>
        <v>INR  One Lakh Fifty Nine Thousand Seven Hundred &amp; Twenty Nine  and Paise Seventy Four Only</v>
      </c>
      <c r="HQ335" s="16"/>
      <c r="HR335" s="16"/>
      <c r="HS335" s="16"/>
      <c r="HT335" s="16"/>
      <c r="HU335" s="16"/>
    </row>
    <row r="336" spans="1:229" s="15" customFormat="1" ht="102" customHeight="1">
      <c r="A336" s="67">
        <v>324</v>
      </c>
      <c r="B336" s="75" t="s">
        <v>653</v>
      </c>
      <c r="C336" s="70" t="s">
        <v>765</v>
      </c>
      <c r="D336" s="63">
        <v>1.656</v>
      </c>
      <c r="E336" s="64" t="s">
        <v>339</v>
      </c>
      <c r="F336" s="74">
        <v>96737.96</v>
      </c>
      <c r="G336" s="58"/>
      <c r="H336" s="48"/>
      <c r="I336" s="47" t="s">
        <v>39</v>
      </c>
      <c r="J336" s="49">
        <f t="shared" si="46"/>
        <v>1</v>
      </c>
      <c r="K336" s="50" t="s">
        <v>64</v>
      </c>
      <c r="L336" s="50" t="s">
        <v>7</v>
      </c>
      <c r="M336" s="59"/>
      <c r="N336" s="58"/>
      <c r="O336" s="58"/>
      <c r="P336" s="60"/>
      <c r="Q336" s="58"/>
      <c r="R336" s="58"/>
      <c r="S336" s="60"/>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54"/>
      <c r="AZ336" s="54"/>
      <c r="BA336" s="61">
        <f t="shared" si="47"/>
        <v>160198.06</v>
      </c>
      <c r="BB336" s="62">
        <f t="shared" si="48"/>
        <v>160198.06</v>
      </c>
      <c r="BC336" s="57" t="str">
        <f t="shared" si="49"/>
        <v>INR  One Lakh Sixty Thousand One Hundred &amp; Ninety Eight  and Paise Six Only</v>
      </c>
      <c r="HQ336" s="16"/>
      <c r="HR336" s="16"/>
      <c r="HS336" s="16"/>
      <c r="HT336" s="16"/>
      <c r="HU336" s="16"/>
    </row>
    <row r="337" spans="1:229" s="15" customFormat="1" ht="102" customHeight="1">
      <c r="A337" s="67">
        <v>325</v>
      </c>
      <c r="B337" s="75" t="s">
        <v>654</v>
      </c>
      <c r="C337" s="70" t="s">
        <v>766</v>
      </c>
      <c r="D337" s="63">
        <v>1.656</v>
      </c>
      <c r="E337" s="64" t="s">
        <v>339</v>
      </c>
      <c r="F337" s="74">
        <v>97020.76</v>
      </c>
      <c r="G337" s="58"/>
      <c r="H337" s="48"/>
      <c r="I337" s="47" t="s">
        <v>39</v>
      </c>
      <c r="J337" s="49">
        <f t="shared" si="46"/>
        <v>1</v>
      </c>
      <c r="K337" s="50" t="s">
        <v>64</v>
      </c>
      <c r="L337" s="50" t="s">
        <v>7</v>
      </c>
      <c r="M337" s="59"/>
      <c r="N337" s="58"/>
      <c r="O337" s="58"/>
      <c r="P337" s="60"/>
      <c r="Q337" s="58"/>
      <c r="R337" s="58"/>
      <c r="S337" s="60"/>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61">
        <f t="shared" si="47"/>
        <v>160666.38</v>
      </c>
      <c r="BB337" s="62">
        <f t="shared" si="48"/>
        <v>160666.38</v>
      </c>
      <c r="BC337" s="57" t="str">
        <f t="shared" si="49"/>
        <v>INR  One Lakh Sixty Thousand Six Hundred &amp; Sixty Six  and Paise Thirty Eight Only</v>
      </c>
      <c r="HQ337" s="16"/>
      <c r="HR337" s="16"/>
      <c r="HS337" s="16"/>
      <c r="HT337" s="16"/>
      <c r="HU337" s="16"/>
    </row>
    <row r="338" spans="1:229" s="15" customFormat="1" ht="102" customHeight="1">
      <c r="A338" s="67">
        <v>326</v>
      </c>
      <c r="B338" s="75" t="s">
        <v>655</v>
      </c>
      <c r="C338" s="70" t="s">
        <v>767</v>
      </c>
      <c r="D338" s="63">
        <v>1.656</v>
      </c>
      <c r="E338" s="64" t="s">
        <v>339</v>
      </c>
      <c r="F338" s="74">
        <v>97303.56</v>
      </c>
      <c r="G338" s="58"/>
      <c r="H338" s="48"/>
      <c r="I338" s="47" t="s">
        <v>39</v>
      </c>
      <c r="J338" s="49">
        <f t="shared" si="46"/>
        <v>1</v>
      </c>
      <c r="K338" s="50" t="s">
        <v>64</v>
      </c>
      <c r="L338" s="50" t="s">
        <v>7</v>
      </c>
      <c r="M338" s="59"/>
      <c r="N338" s="58"/>
      <c r="O338" s="58"/>
      <c r="P338" s="60"/>
      <c r="Q338" s="58"/>
      <c r="R338" s="58"/>
      <c r="S338" s="60"/>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54"/>
      <c r="AZ338" s="54"/>
      <c r="BA338" s="61">
        <f t="shared" si="47"/>
        <v>161134.7</v>
      </c>
      <c r="BB338" s="62">
        <f t="shared" si="48"/>
        <v>161134.7</v>
      </c>
      <c r="BC338" s="57" t="str">
        <f t="shared" si="49"/>
        <v>INR  One Lakh Sixty One Thousand One Hundred &amp; Thirty Four  and Paise Seventy Only</v>
      </c>
      <c r="HQ338" s="16"/>
      <c r="HR338" s="16"/>
      <c r="HS338" s="16"/>
      <c r="HT338" s="16"/>
      <c r="HU338" s="16"/>
    </row>
    <row r="339" spans="1:229" s="15" customFormat="1" ht="144.75" customHeight="1">
      <c r="A339" s="67">
        <v>327</v>
      </c>
      <c r="B339" s="75" t="s">
        <v>656</v>
      </c>
      <c r="C339" s="70" t="s">
        <v>768</v>
      </c>
      <c r="D339" s="63">
        <v>84.564</v>
      </c>
      <c r="E339" s="64" t="s">
        <v>408</v>
      </c>
      <c r="F339" s="74">
        <v>2668.5</v>
      </c>
      <c r="G339" s="58"/>
      <c r="H339" s="48"/>
      <c r="I339" s="47" t="s">
        <v>39</v>
      </c>
      <c r="J339" s="49">
        <f t="shared" si="46"/>
        <v>1</v>
      </c>
      <c r="K339" s="50" t="s">
        <v>64</v>
      </c>
      <c r="L339" s="50" t="s">
        <v>7</v>
      </c>
      <c r="M339" s="59"/>
      <c r="N339" s="58"/>
      <c r="O339" s="58"/>
      <c r="P339" s="60"/>
      <c r="Q339" s="58"/>
      <c r="R339" s="58"/>
      <c r="S339" s="60"/>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54"/>
      <c r="AZ339" s="54"/>
      <c r="BA339" s="61">
        <f t="shared" si="47"/>
        <v>225659.03</v>
      </c>
      <c r="BB339" s="62">
        <f t="shared" si="48"/>
        <v>225659.03</v>
      </c>
      <c r="BC339" s="57" t="str">
        <f t="shared" si="49"/>
        <v>INR  Two Lakh Twenty Five Thousand Six Hundred &amp; Fifty Nine  and Paise Three Only</v>
      </c>
      <c r="HQ339" s="16"/>
      <c r="HR339" s="16"/>
      <c r="HS339" s="16"/>
      <c r="HT339" s="16"/>
      <c r="HU339" s="16"/>
    </row>
    <row r="340" spans="1:229" s="15" customFormat="1" ht="144.75" customHeight="1">
      <c r="A340" s="67">
        <v>328</v>
      </c>
      <c r="B340" s="75" t="s">
        <v>657</v>
      </c>
      <c r="C340" s="70" t="s">
        <v>769</v>
      </c>
      <c r="D340" s="63">
        <v>84.564</v>
      </c>
      <c r="E340" s="64" t="s">
        <v>408</v>
      </c>
      <c r="F340" s="74">
        <v>2684.34</v>
      </c>
      <c r="G340" s="58"/>
      <c r="H340" s="48"/>
      <c r="I340" s="47" t="s">
        <v>39</v>
      </c>
      <c r="J340" s="49">
        <f t="shared" si="46"/>
        <v>1</v>
      </c>
      <c r="K340" s="50" t="s">
        <v>64</v>
      </c>
      <c r="L340" s="50" t="s">
        <v>7</v>
      </c>
      <c r="M340" s="59"/>
      <c r="N340" s="58"/>
      <c r="O340" s="58"/>
      <c r="P340" s="60"/>
      <c r="Q340" s="58"/>
      <c r="R340" s="58"/>
      <c r="S340" s="60"/>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61">
        <f t="shared" si="47"/>
        <v>226998.53</v>
      </c>
      <c r="BB340" s="62">
        <f t="shared" si="48"/>
        <v>226998.53</v>
      </c>
      <c r="BC340" s="57" t="str">
        <f t="shared" si="49"/>
        <v>INR  Two Lakh Twenty Six Thousand Nine Hundred &amp; Ninety Eight  and Paise Fifty Three Only</v>
      </c>
      <c r="HQ340" s="16"/>
      <c r="HR340" s="16"/>
      <c r="HS340" s="16"/>
      <c r="HT340" s="16"/>
      <c r="HU340" s="16"/>
    </row>
    <row r="341" spans="1:229" s="15" customFormat="1" ht="144.75" customHeight="1">
      <c r="A341" s="67">
        <v>329</v>
      </c>
      <c r="B341" s="75" t="s">
        <v>658</v>
      </c>
      <c r="C341" s="70" t="s">
        <v>770</v>
      </c>
      <c r="D341" s="63">
        <v>75.388</v>
      </c>
      <c r="E341" s="64" t="s">
        <v>408</v>
      </c>
      <c r="F341" s="74">
        <v>2700.17</v>
      </c>
      <c r="G341" s="58"/>
      <c r="H341" s="48"/>
      <c r="I341" s="47" t="s">
        <v>39</v>
      </c>
      <c r="J341" s="49">
        <f t="shared" si="46"/>
        <v>1</v>
      </c>
      <c r="K341" s="50" t="s">
        <v>64</v>
      </c>
      <c r="L341" s="50" t="s">
        <v>7</v>
      </c>
      <c r="M341" s="59"/>
      <c r="N341" s="58"/>
      <c r="O341" s="58"/>
      <c r="P341" s="60"/>
      <c r="Q341" s="58"/>
      <c r="R341" s="58"/>
      <c r="S341" s="60"/>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61">
        <f t="shared" si="47"/>
        <v>203560.42</v>
      </c>
      <c r="BB341" s="62">
        <f t="shared" si="48"/>
        <v>203560.42</v>
      </c>
      <c r="BC341" s="57" t="str">
        <f t="shared" si="49"/>
        <v>INR  Two Lakh Three Thousand Five Hundred &amp; Sixty  and Paise Forty Two Only</v>
      </c>
      <c r="HQ341" s="16"/>
      <c r="HR341" s="16"/>
      <c r="HS341" s="16"/>
      <c r="HT341" s="16"/>
      <c r="HU341" s="16"/>
    </row>
    <row r="342" spans="1:229" s="15" customFormat="1" ht="144.75" customHeight="1">
      <c r="A342" s="67">
        <v>330</v>
      </c>
      <c r="B342" s="75" t="s">
        <v>659</v>
      </c>
      <c r="C342" s="70" t="s">
        <v>771</v>
      </c>
      <c r="D342" s="63">
        <v>75.388</v>
      </c>
      <c r="E342" s="64" t="s">
        <v>408</v>
      </c>
      <c r="F342" s="74">
        <v>2716.01</v>
      </c>
      <c r="G342" s="58"/>
      <c r="H342" s="48"/>
      <c r="I342" s="47" t="s">
        <v>39</v>
      </c>
      <c r="J342" s="49">
        <f t="shared" si="46"/>
        <v>1</v>
      </c>
      <c r="K342" s="50" t="s">
        <v>64</v>
      </c>
      <c r="L342" s="50" t="s">
        <v>7</v>
      </c>
      <c r="M342" s="59"/>
      <c r="N342" s="58"/>
      <c r="O342" s="58"/>
      <c r="P342" s="60"/>
      <c r="Q342" s="58"/>
      <c r="R342" s="58"/>
      <c r="S342" s="60"/>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54"/>
      <c r="AZ342" s="54"/>
      <c r="BA342" s="61">
        <f t="shared" si="47"/>
        <v>204754.56</v>
      </c>
      <c r="BB342" s="62">
        <f t="shared" si="48"/>
        <v>204754.56</v>
      </c>
      <c r="BC342" s="57" t="str">
        <f t="shared" si="49"/>
        <v>INR  Two Lakh Four Thousand Seven Hundred &amp; Fifty Four  and Paise Fifty Six Only</v>
      </c>
      <c r="HQ342" s="16"/>
      <c r="HR342" s="16"/>
      <c r="HS342" s="16"/>
      <c r="HT342" s="16"/>
      <c r="HU342" s="16"/>
    </row>
    <row r="343" spans="1:229" s="15" customFormat="1" ht="144.75" customHeight="1">
      <c r="A343" s="67">
        <v>331</v>
      </c>
      <c r="B343" s="75" t="s">
        <v>660</v>
      </c>
      <c r="C343" s="70" t="s">
        <v>772</v>
      </c>
      <c r="D343" s="63">
        <v>69.271</v>
      </c>
      <c r="E343" s="64" t="s">
        <v>408</v>
      </c>
      <c r="F343" s="74">
        <v>2731.85</v>
      </c>
      <c r="G343" s="58"/>
      <c r="H343" s="48"/>
      <c r="I343" s="47" t="s">
        <v>39</v>
      </c>
      <c r="J343" s="49">
        <f t="shared" si="46"/>
        <v>1</v>
      </c>
      <c r="K343" s="50" t="s">
        <v>64</v>
      </c>
      <c r="L343" s="50" t="s">
        <v>7</v>
      </c>
      <c r="M343" s="59"/>
      <c r="N343" s="58"/>
      <c r="O343" s="58"/>
      <c r="P343" s="60"/>
      <c r="Q343" s="58"/>
      <c r="R343" s="58"/>
      <c r="S343" s="60"/>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54"/>
      <c r="AZ343" s="54"/>
      <c r="BA343" s="61">
        <f t="shared" si="47"/>
        <v>189237.98</v>
      </c>
      <c r="BB343" s="62">
        <f t="shared" si="48"/>
        <v>189237.98</v>
      </c>
      <c r="BC343" s="57" t="str">
        <f t="shared" si="49"/>
        <v>INR  One Lakh Eighty Nine Thousand Two Hundred &amp; Thirty Seven  and Paise Ninety Eight Only</v>
      </c>
      <c r="HQ343" s="16"/>
      <c r="HR343" s="16"/>
      <c r="HS343" s="16"/>
      <c r="HT343" s="16"/>
      <c r="HU343" s="16"/>
    </row>
    <row r="344" spans="1:229" s="15" customFormat="1" ht="144.75" customHeight="1">
      <c r="A344" s="67">
        <v>332</v>
      </c>
      <c r="B344" s="75" t="s">
        <v>661</v>
      </c>
      <c r="C344" s="70" t="s">
        <v>773</v>
      </c>
      <c r="D344" s="63">
        <v>69.271</v>
      </c>
      <c r="E344" s="64" t="s">
        <v>408</v>
      </c>
      <c r="F344" s="74">
        <v>2752.21</v>
      </c>
      <c r="G344" s="58"/>
      <c r="H344" s="48"/>
      <c r="I344" s="47" t="s">
        <v>39</v>
      </c>
      <c r="J344" s="49">
        <f t="shared" si="46"/>
        <v>1</v>
      </c>
      <c r="K344" s="50" t="s">
        <v>64</v>
      </c>
      <c r="L344" s="50" t="s">
        <v>7</v>
      </c>
      <c r="M344" s="59"/>
      <c r="N344" s="58"/>
      <c r="O344" s="58"/>
      <c r="P344" s="60"/>
      <c r="Q344" s="58"/>
      <c r="R344" s="58"/>
      <c r="S344" s="60"/>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54"/>
      <c r="AZ344" s="54"/>
      <c r="BA344" s="61">
        <f t="shared" si="47"/>
        <v>190648.34</v>
      </c>
      <c r="BB344" s="62">
        <f t="shared" si="48"/>
        <v>190648.34</v>
      </c>
      <c r="BC344" s="57" t="str">
        <f t="shared" si="49"/>
        <v>INR  One Lakh Ninety Thousand Six Hundred &amp; Forty Eight  and Paise Thirty Four Only</v>
      </c>
      <c r="HQ344" s="16"/>
      <c r="HR344" s="16"/>
      <c r="HS344" s="16"/>
      <c r="HT344" s="16"/>
      <c r="HU344" s="16"/>
    </row>
    <row r="345" spans="1:229" s="15" customFormat="1" ht="144.75" customHeight="1">
      <c r="A345" s="67">
        <v>333</v>
      </c>
      <c r="B345" s="75" t="s">
        <v>662</v>
      </c>
      <c r="C345" s="70" t="s">
        <v>774</v>
      </c>
      <c r="D345" s="63">
        <v>69.271</v>
      </c>
      <c r="E345" s="64" t="s">
        <v>408</v>
      </c>
      <c r="F345" s="74">
        <v>2772.57</v>
      </c>
      <c r="G345" s="58"/>
      <c r="H345" s="48"/>
      <c r="I345" s="47" t="s">
        <v>39</v>
      </c>
      <c r="J345" s="49">
        <f t="shared" si="46"/>
        <v>1</v>
      </c>
      <c r="K345" s="50" t="s">
        <v>64</v>
      </c>
      <c r="L345" s="50" t="s">
        <v>7</v>
      </c>
      <c r="M345" s="59"/>
      <c r="N345" s="58"/>
      <c r="O345" s="58"/>
      <c r="P345" s="60"/>
      <c r="Q345" s="58"/>
      <c r="R345" s="58"/>
      <c r="S345" s="60"/>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54"/>
      <c r="AZ345" s="54"/>
      <c r="BA345" s="61">
        <f t="shared" si="47"/>
        <v>192058.7</v>
      </c>
      <c r="BB345" s="62">
        <f t="shared" si="48"/>
        <v>192058.7</v>
      </c>
      <c r="BC345" s="57" t="str">
        <f t="shared" si="49"/>
        <v>INR  One Lakh Ninety Two Thousand  &amp;Fifty Eight  and Paise Seventy Only</v>
      </c>
      <c r="HQ345" s="16"/>
      <c r="HR345" s="16"/>
      <c r="HS345" s="16"/>
      <c r="HT345" s="16"/>
      <c r="HU345" s="16"/>
    </row>
    <row r="346" spans="1:229" s="15" customFormat="1" ht="144.75" customHeight="1">
      <c r="A346" s="67">
        <v>334</v>
      </c>
      <c r="B346" s="75" t="s">
        <v>663</v>
      </c>
      <c r="C346" s="70" t="s">
        <v>775</v>
      </c>
      <c r="D346" s="63">
        <v>69.271</v>
      </c>
      <c r="E346" s="64" t="s">
        <v>408</v>
      </c>
      <c r="F346" s="74">
        <v>2792.93</v>
      </c>
      <c r="G346" s="58"/>
      <c r="H346" s="48"/>
      <c r="I346" s="47" t="s">
        <v>39</v>
      </c>
      <c r="J346" s="49">
        <f>IF(I346="Less(-)",-1,1)</f>
        <v>1</v>
      </c>
      <c r="K346" s="50" t="s">
        <v>64</v>
      </c>
      <c r="L346" s="50" t="s">
        <v>7</v>
      </c>
      <c r="M346" s="59"/>
      <c r="N346" s="58"/>
      <c r="O346" s="58"/>
      <c r="P346" s="60"/>
      <c r="Q346" s="58"/>
      <c r="R346" s="58"/>
      <c r="S346" s="60"/>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61">
        <f>total_amount_ba($B$2,$D$2,D346,F346,J346,K346,M346)</f>
        <v>193469.05</v>
      </c>
      <c r="BB346" s="62">
        <f>BA346+SUM(N346:AZ346)</f>
        <v>193469.05</v>
      </c>
      <c r="BC346" s="57" t="str">
        <f>SpellNumber(L346,BB346)</f>
        <v>INR  One Lakh Ninety Three Thousand Four Hundred &amp; Sixty Nine  and Paise Five Only</v>
      </c>
      <c r="HQ346" s="16"/>
      <c r="HR346" s="16"/>
      <c r="HS346" s="16"/>
      <c r="HT346" s="16"/>
      <c r="HU346" s="16"/>
    </row>
    <row r="347" spans="1:229" s="15" customFormat="1" ht="144.75" customHeight="1">
      <c r="A347" s="67">
        <v>335</v>
      </c>
      <c r="B347" s="75" t="s">
        <v>664</v>
      </c>
      <c r="C347" s="70" t="s">
        <v>776</v>
      </c>
      <c r="D347" s="63">
        <v>69.271</v>
      </c>
      <c r="E347" s="64" t="s">
        <v>408</v>
      </c>
      <c r="F347" s="74">
        <v>2813.29</v>
      </c>
      <c r="G347" s="58"/>
      <c r="H347" s="48"/>
      <c r="I347" s="47" t="s">
        <v>39</v>
      </c>
      <c r="J347" s="49">
        <f>IF(I347="Less(-)",-1,1)</f>
        <v>1</v>
      </c>
      <c r="K347" s="50" t="s">
        <v>64</v>
      </c>
      <c r="L347" s="50" t="s">
        <v>7</v>
      </c>
      <c r="M347" s="59"/>
      <c r="N347" s="58"/>
      <c r="O347" s="58"/>
      <c r="P347" s="60"/>
      <c r="Q347" s="58"/>
      <c r="R347" s="58"/>
      <c r="S347" s="60"/>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54"/>
      <c r="AZ347" s="54"/>
      <c r="BA347" s="61">
        <f>total_amount_ba($B$2,$D$2,D347,F347,J347,K347,M347)</f>
        <v>194879.41</v>
      </c>
      <c r="BB347" s="62">
        <f>BA347+SUM(N347:AZ347)</f>
        <v>194879.41</v>
      </c>
      <c r="BC347" s="57" t="str">
        <f>SpellNumber(L347,BB347)</f>
        <v>INR  One Lakh Ninety Four Thousand Eight Hundred &amp; Seventy Nine  and Paise Forty One Only</v>
      </c>
      <c r="HQ347" s="16"/>
      <c r="HR347" s="16"/>
      <c r="HS347" s="16"/>
      <c r="HT347" s="16"/>
      <c r="HU347" s="16"/>
    </row>
    <row r="348" spans="1:229" s="15" customFormat="1" ht="144.75" customHeight="1">
      <c r="A348" s="67">
        <v>336</v>
      </c>
      <c r="B348" s="75" t="s">
        <v>665</v>
      </c>
      <c r="C348" s="70" t="s">
        <v>777</v>
      </c>
      <c r="D348" s="63">
        <v>69.271</v>
      </c>
      <c r="E348" s="64" t="s">
        <v>408</v>
      </c>
      <c r="F348" s="74">
        <v>2833.66</v>
      </c>
      <c r="G348" s="58"/>
      <c r="H348" s="48"/>
      <c r="I348" s="47" t="s">
        <v>39</v>
      </c>
      <c r="J348" s="49">
        <f aca="true" t="shared" si="50" ref="J348:J358">IF(I348="Less(-)",-1,1)</f>
        <v>1</v>
      </c>
      <c r="K348" s="50" t="s">
        <v>64</v>
      </c>
      <c r="L348" s="50" t="s">
        <v>7</v>
      </c>
      <c r="M348" s="59"/>
      <c r="N348" s="58"/>
      <c r="O348" s="58"/>
      <c r="P348" s="60"/>
      <c r="Q348" s="58"/>
      <c r="R348" s="58"/>
      <c r="S348" s="60"/>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54"/>
      <c r="AZ348" s="54"/>
      <c r="BA348" s="61">
        <f aca="true" t="shared" si="51" ref="BA348:BA358">total_amount_ba($B$2,$D$2,D348,F348,J348,K348,M348)</f>
        <v>196290.46</v>
      </c>
      <c r="BB348" s="62">
        <f aca="true" t="shared" si="52" ref="BB348:BB358">BA348+SUM(N348:AZ348)</f>
        <v>196290.46</v>
      </c>
      <c r="BC348" s="57" t="str">
        <f aca="true" t="shared" si="53" ref="BC348:BC358">SpellNumber(L348,BB348)</f>
        <v>INR  One Lakh Ninety Six Thousand Two Hundred &amp; Ninety  and Paise Forty Six Only</v>
      </c>
      <c r="HQ348" s="16"/>
      <c r="HR348" s="16"/>
      <c r="HS348" s="16"/>
      <c r="HT348" s="16"/>
      <c r="HU348" s="16"/>
    </row>
    <row r="349" spans="1:229" s="15" customFormat="1" ht="144.75" customHeight="1">
      <c r="A349" s="67">
        <v>337</v>
      </c>
      <c r="B349" s="75" t="s">
        <v>666</v>
      </c>
      <c r="C349" s="70" t="s">
        <v>778</v>
      </c>
      <c r="D349" s="63">
        <v>69.271</v>
      </c>
      <c r="E349" s="64" t="s">
        <v>408</v>
      </c>
      <c r="F349" s="74">
        <v>2854.02</v>
      </c>
      <c r="G349" s="58"/>
      <c r="H349" s="48"/>
      <c r="I349" s="47" t="s">
        <v>39</v>
      </c>
      <c r="J349" s="49">
        <f t="shared" si="50"/>
        <v>1</v>
      </c>
      <c r="K349" s="50" t="s">
        <v>64</v>
      </c>
      <c r="L349" s="50" t="s">
        <v>7</v>
      </c>
      <c r="M349" s="59"/>
      <c r="N349" s="58"/>
      <c r="O349" s="58"/>
      <c r="P349" s="60"/>
      <c r="Q349" s="58"/>
      <c r="R349" s="58"/>
      <c r="S349" s="60"/>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61">
        <f t="shared" si="51"/>
        <v>197700.82</v>
      </c>
      <c r="BB349" s="62">
        <f t="shared" si="52"/>
        <v>197700.82</v>
      </c>
      <c r="BC349" s="57" t="str">
        <f t="shared" si="53"/>
        <v>INR  One Lakh Ninety Seven Thousand Seven Hundred    and Paise Eighty Two Only</v>
      </c>
      <c r="HQ349" s="16"/>
      <c r="HR349" s="16"/>
      <c r="HS349" s="16"/>
      <c r="HT349" s="16"/>
      <c r="HU349" s="16"/>
    </row>
    <row r="350" spans="1:229" s="15" customFormat="1" ht="144.75" customHeight="1">
      <c r="A350" s="67">
        <v>338</v>
      </c>
      <c r="B350" s="75" t="s">
        <v>667</v>
      </c>
      <c r="C350" s="70" t="s">
        <v>779</v>
      </c>
      <c r="D350" s="63">
        <v>69.271</v>
      </c>
      <c r="E350" s="64" t="s">
        <v>408</v>
      </c>
      <c r="F350" s="74">
        <v>2874.38</v>
      </c>
      <c r="G350" s="58"/>
      <c r="H350" s="48"/>
      <c r="I350" s="47" t="s">
        <v>39</v>
      </c>
      <c r="J350" s="49">
        <f t="shared" si="50"/>
        <v>1</v>
      </c>
      <c r="K350" s="50" t="s">
        <v>64</v>
      </c>
      <c r="L350" s="50" t="s">
        <v>7</v>
      </c>
      <c r="M350" s="59"/>
      <c r="N350" s="58"/>
      <c r="O350" s="58"/>
      <c r="P350" s="60"/>
      <c r="Q350" s="58"/>
      <c r="R350" s="58"/>
      <c r="S350" s="60"/>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61">
        <f t="shared" si="51"/>
        <v>199111.18</v>
      </c>
      <c r="BB350" s="62">
        <f t="shared" si="52"/>
        <v>199111.18</v>
      </c>
      <c r="BC350" s="57" t="str">
        <f t="shared" si="53"/>
        <v>INR  One Lakh Ninety Nine Thousand One Hundred &amp; Eleven  and Paise Eighteen Only</v>
      </c>
      <c r="HQ350" s="16"/>
      <c r="HR350" s="16"/>
      <c r="HS350" s="16"/>
      <c r="HT350" s="16"/>
      <c r="HU350" s="16"/>
    </row>
    <row r="351" spans="1:229" s="15" customFormat="1" ht="144.75" customHeight="1">
      <c r="A351" s="67">
        <v>339</v>
      </c>
      <c r="B351" s="75" t="s">
        <v>668</v>
      </c>
      <c r="C351" s="70" t="s">
        <v>780</v>
      </c>
      <c r="D351" s="63">
        <v>69.271</v>
      </c>
      <c r="E351" s="64" t="s">
        <v>408</v>
      </c>
      <c r="F351" s="74">
        <v>2894.74</v>
      </c>
      <c r="G351" s="58"/>
      <c r="H351" s="48"/>
      <c r="I351" s="47" t="s">
        <v>39</v>
      </c>
      <c r="J351" s="49">
        <f t="shared" si="50"/>
        <v>1</v>
      </c>
      <c r="K351" s="50" t="s">
        <v>64</v>
      </c>
      <c r="L351" s="50" t="s">
        <v>7</v>
      </c>
      <c r="M351" s="59"/>
      <c r="N351" s="58"/>
      <c r="O351" s="58"/>
      <c r="P351" s="60"/>
      <c r="Q351" s="58"/>
      <c r="R351" s="58"/>
      <c r="S351" s="60"/>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61">
        <f t="shared" si="51"/>
        <v>200521.53</v>
      </c>
      <c r="BB351" s="62">
        <f t="shared" si="52"/>
        <v>200521.53</v>
      </c>
      <c r="BC351" s="57" t="str">
        <f t="shared" si="53"/>
        <v>INR  Two Lakh Five Hundred &amp; Twenty One  and Paise Fifty Three Only</v>
      </c>
      <c r="HQ351" s="16"/>
      <c r="HR351" s="16"/>
      <c r="HS351" s="16"/>
      <c r="HT351" s="16"/>
      <c r="HU351" s="16"/>
    </row>
    <row r="352" spans="1:229" s="15" customFormat="1" ht="127.5" customHeight="1">
      <c r="A352" s="67">
        <v>340</v>
      </c>
      <c r="B352" s="75" t="s">
        <v>669</v>
      </c>
      <c r="C352" s="70" t="s">
        <v>781</v>
      </c>
      <c r="D352" s="63">
        <v>126.144</v>
      </c>
      <c r="E352" s="64" t="s">
        <v>408</v>
      </c>
      <c r="F352" s="74">
        <v>3125.51</v>
      </c>
      <c r="G352" s="58"/>
      <c r="H352" s="48"/>
      <c r="I352" s="47" t="s">
        <v>39</v>
      </c>
      <c r="J352" s="49">
        <f t="shared" si="50"/>
        <v>1</v>
      </c>
      <c r="K352" s="50" t="s">
        <v>64</v>
      </c>
      <c r="L352" s="50" t="s">
        <v>7</v>
      </c>
      <c r="M352" s="59"/>
      <c r="N352" s="58"/>
      <c r="O352" s="58"/>
      <c r="P352" s="60"/>
      <c r="Q352" s="58"/>
      <c r="R352" s="58"/>
      <c r="S352" s="60"/>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61">
        <f t="shared" si="51"/>
        <v>394264.33</v>
      </c>
      <c r="BB352" s="62">
        <f t="shared" si="52"/>
        <v>394264.33</v>
      </c>
      <c r="BC352" s="57" t="str">
        <f t="shared" si="53"/>
        <v>INR  Three Lakh Ninety Four Thousand Two Hundred &amp; Sixty Four  and Paise Thirty Three Only</v>
      </c>
      <c r="HQ352" s="16"/>
      <c r="HR352" s="16"/>
      <c r="HS352" s="16"/>
      <c r="HT352" s="16"/>
      <c r="HU352" s="16"/>
    </row>
    <row r="353" spans="1:229" s="15" customFormat="1" ht="127.5" customHeight="1">
      <c r="A353" s="67">
        <v>341</v>
      </c>
      <c r="B353" s="75" t="s">
        <v>670</v>
      </c>
      <c r="C353" s="70" t="s">
        <v>782</v>
      </c>
      <c r="D353" s="63">
        <v>126.144</v>
      </c>
      <c r="E353" s="64" t="s">
        <v>408</v>
      </c>
      <c r="F353" s="74">
        <v>3141.34</v>
      </c>
      <c r="G353" s="58"/>
      <c r="H353" s="48"/>
      <c r="I353" s="47" t="s">
        <v>39</v>
      </c>
      <c r="J353" s="49">
        <f t="shared" si="50"/>
        <v>1</v>
      </c>
      <c r="K353" s="50" t="s">
        <v>64</v>
      </c>
      <c r="L353" s="50" t="s">
        <v>7</v>
      </c>
      <c r="M353" s="59"/>
      <c r="N353" s="58"/>
      <c r="O353" s="58"/>
      <c r="P353" s="60"/>
      <c r="Q353" s="58"/>
      <c r="R353" s="58"/>
      <c r="S353" s="60"/>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61">
        <f t="shared" si="51"/>
        <v>396261.19</v>
      </c>
      <c r="BB353" s="62">
        <f t="shared" si="52"/>
        <v>396261.19</v>
      </c>
      <c r="BC353" s="57" t="str">
        <f t="shared" si="53"/>
        <v>INR  Three Lakh Ninety Six Thousand Two Hundred &amp; Sixty One  and Paise Nineteen Only</v>
      </c>
      <c r="HQ353" s="16"/>
      <c r="HR353" s="16"/>
      <c r="HS353" s="16"/>
      <c r="HT353" s="16"/>
      <c r="HU353" s="16"/>
    </row>
    <row r="354" spans="1:229" s="15" customFormat="1" ht="127.5" customHeight="1">
      <c r="A354" s="67">
        <v>342</v>
      </c>
      <c r="B354" s="75" t="s">
        <v>671</v>
      </c>
      <c r="C354" s="70" t="s">
        <v>783</v>
      </c>
      <c r="D354" s="63">
        <v>112.38</v>
      </c>
      <c r="E354" s="64" t="s">
        <v>408</v>
      </c>
      <c r="F354" s="74">
        <v>3157.18</v>
      </c>
      <c r="G354" s="58"/>
      <c r="H354" s="48"/>
      <c r="I354" s="47" t="s">
        <v>39</v>
      </c>
      <c r="J354" s="49">
        <f t="shared" si="50"/>
        <v>1</v>
      </c>
      <c r="K354" s="50" t="s">
        <v>64</v>
      </c>
      <c r="L354" s="50" t="s">
        <v>7</v>
      </c>
      <c r="M354" s="59"/>
      <c r="N354" s="58"/>
      <c r="O354" s="58"/>
      <c r="P354" s="60"/>
      <c r="Q354" s="58"/>
      <c r="R354" s="58"/>
      <c r="S354" s="60"/>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61">
        <f t="shared" si="51"/>
        <v>354803.89</v>
      </c>
      <c r="BB354" s="62">
        <f t="shared" si="52"/>
        <v>354803.89</v>
      </c>
      <c r="BC354" s="57" t="str">
        <f t="shared" si="53"/>
        <v>INR  Three Lakh Fifty Four Thousand Eight Hundred &amp; Three  and Paise Eighty Nine Only</v>
      </c>
      <c r="HQ354" s="16"/>
      <c r="HR354" s="16"/>
      <c r="HS354" s="16"/>
      <c r="HT354" s="16"/>
      <c r="HU354" s="16"/>
    </row>
    <row r="355" spans="1:229" s="15" customFormat="1" ht="127.5" customHeight="1">
      <c r="A355" s="67">
        <v>343</v>
      </c>
      <c r="B355" s="75" t="s">
        <v>672</v>
      </c>
      <c r="C355" s="70" t="s">
        <v>784</v>
      </c>
      <c r="D355" s="63">
        <v>112.38</v>
      </c>
      <c r="E355" s="64" t="s">
        <v>408</v>
      </c>
      <c r="F355" s="74">
        <v>3173.02</v>
      </c>
      <c r="G355" s="58"/>
      <c r="H355" s="48"/>
      <c r="I355" s="47" t="s">
        <v>39</v>
      </c>
      <c r="J355" s="49">
        <f t="shared" si="50"/>
        <v>1</v>
      </c>
      <c r="K355" s="50" t="s">
        <v>64</v>
      </c>
      <c r="L355" s="50" t="s">
        <v>7</v>
      </c>
      <c r="M355" s="59"/>
      <c r="N355" s="58"/>
      <c r="O355" s="58"/>
      <c r="P355" s="60"/>
      <c r="Q355" s="58"/>
      <c r="R355" s="58"/>
      <c r="S355" s="60"/>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61">
        <f t="shared" si="51"/>
        <v>356583.99</v>
      </c>
      <c r="BB355" s="62">
        <f t="shared" si="52"/>
        <v>356583.99</v>
      </c>
      <c r="BC355" s="57" t="str">
        <f t="shared" si="53"/>
        <v>INR  Three Lakh Fifty Six Thousand Five Hundred &amp; Eighty Three  and Paise Ninety Nine Only</v>
      </c>
      <c r="HQ355" s="16"/>
      <c r="HR355" s="16"/>
      <c r="HS355" s="16"/>
      <c r="HT355" s="16"/>
      <c r="HU355" s="16"/>
    </row>
    <row r="356" spans="1:229" s="15" customFormat="1" ht="127.5" customHeight="1">
      <c r="A356" s="67">
        <v>344</v>
      </c>
      <c r="B356" s="75" t="s">
        <v>673</v>
      </c>
      <c r="C356" s="70" t="s">
        <v>785</v>
      </c>
      <c r="D356" s="63">
        <v>103.205</v>
      </c>
      <c r="E356" s="64" t="s">
        <v>408</v>
      </c>
      <c r="F356" s="74">
        <v>3188.85</v>
      </c>
      <c r="G356" s="58"/>
      <c r="H356" s="48"/>
      <c r="I356" s="47" t="s">
        <v>39</v>
      </c>
      <c r="J356" s="49">
        <f t="shared" si="50"/>
        <v>1</v>
      </c>
      <c r="K356" s="50" t="s">
        <v>64</v>
      </c>
      <c r="L356" s="50" t="s">
        <v>7</v>
      </c>
      <c r="M356" s="59"/>
      <c r="N356" s="58"/>
      <c r="O356" s="58"/>
      <c r="P356" s="60"/>
      <c r="Q356" s="58"/>
      <c r="R356" s="58"/>
      <c r="S356" s="60"/>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61">
        <f t="shared" si="51"/>
        <v>329105.26</v>
      </c>
      <c r="BB356" s="62">
        <f t="shared" si="52"/>
        <v>329105.26</v>
      </c>
      <c r="BC356" s="57" t="str">
        <f t="shared" si="53"/>
        <v>INR  Three Lakh Twenty Nine Thousand One Hundred &amp; Five  and Paise Twenty Six Only</v>
      </c>
      <c r="HQ356" s="16"/>
      <c r="HR356" s="16"/>
      <c r="HS356" s="16"/>
      <c r="HT356" s="16"/>
      <c r="HU356" s="16"/>
    </row>
    <row r="357" spans="1:229" s="15" customFormat="1" ht="127.5" customHeight="1">
      <c r="A357" s="67">
        <v>345</v>
      </c>
      <c r="B357" s="75" t="s">
        <v>674</v>
      </c>
      <c r="C357" s="70" t="s">
        <v>786</v>
      </c>
      <c r="D357" s="63">
        <v>103.205</v>
      </c>
      <c r="E357" s="64" t="s">
        <v>408</v>
      </c>
      <c r="F357" s="74">
        <v>3209.21</v>
      </c>
      <c r="G357" s="58"/>
      <c r="H357" s="48"/>
      <c r="I357" s="47" t="s">
        <v>39</v>
      </c>
      <c r="J357" s="49">
        <f t="shared" si="50"/>
        <v>1</v>
      </c>
      <c r="K357" s="50" t="s">
        <v>64</v>
      </c>
      <c r="L357" s="50" t="s">
        <v>7</v>
      </c>
      <c r="M357" s="59"/>
      <c r="N357" s="58"/>
      <c r="O357" s="58"/>
      <c r="P357" s="60"/>
      <c r="Q357" s="58"/>
      <c r="R357" s="58"/>
      <c r="S357" s="60"/>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61">
        <f t="shared" si="51"/>
        <v>331206.52</v>
      </c>
      <c r="BB357" s="62">
        <f t="shared" si="52"/>
        <v>331206.52</v>
      </c>
      <c r="BC357" s="57" t="str">
        <f t="shared" si="53"/>
        <v>INR  Three Lakh Thirty One Thousand Two Hundred &amp; Six  and Paise Fifty Two Only</v>
      </c>
      <c r="HQ357" s="16"/>
      <c r="HR357" s="16"/>
      <c r="HS357" s="16"/>
      <c r="HT357" s="16"/>
      <c r="HU357" s="16"/>
    </row>
    <row r="358" spans="1:229" s="15" customFormat="1" ht="127.5" customHeight="1">
      <c r="A358" s="67">
        <v>346</v>
      </c>
      <c r="B358" s="75" t="s">
        <v>675</v>
      </c>
      <c r="C358" s="70" t="s">
        <v>787</v>
      </c>
      <c r="D358" s="63">
        <v>103.205</v>
      </c>
      <c r="E358" s="64" t="s">
        <v>408</v>
      </c>
      <c r="F358" s="74">
        <v>3229.58</v>
      </c>
      <c r="G358" s="58"/>
      <c r="H358" s="48"/>
      <c r="I358" s="47" t="s">
        <v>39</v>
      </c>
      <c r="J358" s="49">
        <f t="shared" si="50"/>
        <v>1</v>
      </c>
      <c r="K358" s="50" t="s">
        <v>64</v>
      </c>
      <c r="L358" s="50" t="s">
        <v>7</v>
      </c>
      <c r="M358" s="59"/>
      <c r="N358" s="58"/>
      <c r="O358" s="58"/>
      <c r="P358" s="60"/>
      <c r="Q358" s="58"/>
      <c r="R358" s="58"/>
      <c r="S358" s="60"/>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61">
        <f t="shared" si="51"/>
        <v>333308.8</v>
      </c>
      <c r="BB358" s="62">
        <f t="shared" si="52"/>
        <v>333308.8</v>
      </c>
      <c r="BC358" s="57" t="str">
        <f t="shared" si="53"/>
        <v>INR  Three Lakh Thirty Three Thousand Three Hundred &amp; Eight  and Paise Eighty Only</v>
      </c>
      <c r="HQ358" s="16"/>
      <c r="HR358" s="16"/>
      <c r="HS358" s="16"/>
      <c r="HT358" s="16"/>
      <c r="HU358" s="16"/>
    </row>
    <row r="359" spans="1:229" s="15" customFormat="1" ht="127.5" customHeight="1">
      <c r="A359" s="67">
        <v>347</v>
      </c>
      <c r="B359" s="75" t="s">
        <v>676</v>
      </c>
      <c r="C359" s="70" t="s">
        <v>788</v>
      </c>
      <c r="D359" s="63">
        <v>103.205</v>
      </c>
      <c r="E359" s="64" t="s">
        <v>408</v>
      </c>
      <c r="F359" s="74">
        <v>3249.94</v>
      </c>
      <c r="G359" s="58"/>
      <c r="H359" s="48"/>
      <c r="I359" s="47" t="s">
        <v>39</v>
      </c>
      <c r="J359" s="49">
        <f aca="true" t="shared" si="54" ref="J359:J374">IF(I359="Less(-)",-1,1)</f>
        <v>1</v>
      </c>
      <c r="K359" s="50" t="s">
        <v>64</v>
      </c>
      <c r="L359" s="50" t="s">
        <v>7</v>
      </c>
      <c r="M359" s="59"/>
      <c r="N359" s="58"/>
      <c r="O359" s="58"/>
      <c r="P359" s="60"/>
      <c r="Q359" s="58"/>
      <c r="R359" s="58"/>
      <c r="S359" s="60"/>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61">
        <f aca="true" t="shared" si="55" ref="BA359:BA374">total_amount_ba($B$2,$D$2,D359,F359,J359,K359,M359)</f>
        <v>335410.06</v>
      </c>
      <c r="BB359" s="62">
        <f aca="true" t="shared" si="56" ref="BB359:BB374">BA359+SUM(N359:AZ359)</f>
        <v>335410.06</v>
      </c>
      <c r="BC359" s="57" t="str">
        <f aca="true" t="shared" si="57" ref="BC359:BC374">SpellNumber(L359,BB359)</f>
        <v>INR  Three Lakh Thirty Five Thousand Four Hundred &amp; Ten  and Paise Six Only</v>
      </c>
      <c r="HQ359" s="16"/>
      <c r="HR359" s="16"/>
      <c r="HS359" s="16"/>
      <c r="HT359" s="16"/>
      <c r="HU359" s="16"/>
    </row>
    <row r="360" spans="1:229" s="15" customFormat="1" ht="127.5" customHeight="1">
      <c r="A360" s="67">
        <v>348</v>
      </c>
      <c r="B360" s="75" t="s">
        <v>677</v>
      </c>
      <c r="C360" s="70" t="s">
        <v>789</v>
      </c>
      <c r="D360" s="63">
        <v>103.205</v>
      </c>
      <c r="E360" s="64" t="s">
        <v>408</v>
      </c>
      <c r="F360" s="74">
        <v>3270.3</v>
      </c>
      <c r="G360" s="58"/>
      <c r="H360" s="48"/>
      <c r="I360" s="47" t="s">
        <v>39</v>
      </c>
      <c r="J360" s="49">
        <f t="shared" si="54"/>
        <v>1</v>
      </c>
      <c r="K360" s="50" t="s">
        <v>64</v>
      </c>
      <c r="L360" s="50" t="s">
        <v>7</v>
      </c>
      <c r="M360" s="59"/>
      <c r="N360" s="58"/>
      <c r="O360" s="58"/>
      <c r="P360" s="60"/>
      <c r="Q360" s="58"/>
      <c r="R360" s="58"/>
      <c r="S360" s="60"/>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61">
        <f t="shared" si="55"/>
        <v>337511.31</v>
      </c>
      <c r="BB360" s="62">
        <f t="shared" si="56"/>
        <v>337511.31</v>
      </c>
      <c r="BC360" s="57" t="str">
        <f t="shared" si="57"/>
        <v>INR  Three Lakh Thirty Seven Thousand Five Hundred &amp; Eleven  and Paise Thirty One Only</v>
      </c>
      <c r="HQ360" s="16"/>
      <c r="HR360" s="16"/>
      <c r="HS360" s="16"/>
      <c r="HT360" s="16"/>
      <c r="HU360" s="16"/>
    </row>
    <row r="361" spans="1:229" s="15" customFormat="1" ht="127.5" customHeight="1">
      <c r="A361" s="67">
        <v>349</v>
      </c>
      <c r="B361" s="75" t="s">
        <v>678</v>
      </c>
      <c r="C361" s="70" t="s">
        <v>790</v>
      </c>
      <c r="D361" s="63">
        <v>103.205</v>
      </c>
      <c r="E361" s="64" t="s">
        <v>408</v>
      </c>
      <c r="F361" s="74">
        <v>3290.66</v>
      </c>
      <c r="G361" s="58"/>
      <c r="H361" s="48"/>
      <c r="I361" s="47" t="s">
        <v>39</v>
      </c>
      <c r="J361" s="49">
        <f t="shared" si="54"/>
        <v>1</v>
      </c>
      <c r="K361" s="50" t="s">
        <v>64</v>
      </c>
      <c r="L361" s="50" t="s">
        <v>7</v>
      </c>
      <c r="M361" s="59"/>
      <c r="N361" s="58"/>
      <c r="O361" s="58"/>
      <c r="P361" s="60"/>
      <c r="Q361" s="58"/>
      <c r="R361" s="58"/>
      <c r="S361" s="60"/>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61">
        <f t="shared" si="55"/>
        <v>339612.57</v>
      </c>
      <c r="BB361" s="62">
        <f t="shared" si="56"/>
        <v>339612.57</v>
      </c>
      <c r="BC361" s="57" t="str">
        <f t="shared" si="57"/>
        <v>INR  Three Lakh Thirty Nine Thousand Six Hundred &amp; Twelve  and Paise Fifty Seven Only</v>
      </c>
      <c r="HQ361" s="16"/>
      <c r="HR361" s="16"/>
      <c r="HS361" s="16"/>
      <c r="HT361" s="16"/>
      <c r="HU361" s="16"/>
    </row>
    <row r="362" spans="1:229" s="15" customFormat="1" ht="127.5" customHeight="1">
      <c r="A362" s="67">
        <v>350</v>
      </c>
      <c r="B362" s="75" t="s">
        <v>679</v>
      </c>
      <c r="C362" s="70" t="s">
        <v>791</v>
      </c>
      <c r="D362" s="63">
        <v>61.923</v>
      </c>
      <c r="E362" s="64" t="s">
        <v>408</v>
      </c>
      <c r="F362" s="74">
        <v>3311.02</v>
      </c>
      <c r="G362" s="58"/>
      <c r="H362" s="48"/>
      <c r="I362" s="47" t="s">
        <v>39</v>
      </c>
      <c r="J362" s="49">
        <f t="shared" si="54"/>
        <v>1</v>
      </c>
      <c r="K362" s="50" t="s">
        <v>64</v>
      </c>
      <c r="L362" s="50" t="s">
        <v>7</v>
      </c>
      <c r="M362" s="59"/>
      <c r="N362" s="58"/>
      <c r="O362" s="58"/>
      <c r="P362" s="60"/>
      <c r="Q362" s="58"/>
      <c r="R362" s="58"/>
      <c r="S362" s="60"/>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61">
        <f t="shared" si="55"/>
        <v>205028.29</v>
      </c>
      <c r="BB362" s="62">
        <f t="shared" si="56"/>
        <v>205028.29</v>
      </c>
      <c r="BC362" s="57" t="str">
        <f t="shared" si="57"/>
        <v>INR  Two Lakh Five Thousand  &amp;Twenty Eight  and Paise Twenty Nine Only</v>
      </c>
      <c r="HQ362" s="16"/>
      <c r="HR362" s="16"/>
      <c r="HS362" s="16"/>
      <c r="HT362" s="16"/>
      <c r="HU362" s="16"/>
    </row>
    <row r="363" spans="1:229" s="15" customFormat="1" ht="127.5" customHeight="1">
      <c r="A363" s="67">
        <v>351</v>
      </c>
      <c r="B363" s="75" t="s">
        <v>680</v>
      </c>
      <c r="C363" s="70" t="s">
        <v>792</v>
      </c>
      <c r="D363" s="63">
        <v>61.923</v>
      </c>
      <c r="E363" s="64" t="s">
        <v>408</v>
      </c>
      <c r="F363" s="74">
        <v>3331.38</v>
      </c>
      <c r="G363" s="58"/>
      <c r="H363" s="48"/>
      <c r="I363" s="47" t="s">
        <v>39</v>
      </c>
      <c r="J363" s="49">
        <f t="shared" si="54"/>
        <v>1</v>
      </c>
      <c r="K363" s="50" t="s">
        <v>64</v>
      </c>
      <c r="L363" s="50" t="s">
        <v>7</v>
      </c>
      <c r="M363" s="59"/>
      <c r="N363" s="58"/>
      <c r="O363" s="58"/>
      <c r="P363" s="60"/>
      <c r="Q363" s="58"/>
      <c r="R363" s="58"/>
      <c r="S363" s="60"/>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61">
        <f t="shared" si="55"/>
        <v>206289.04</v>
      </c>
      <c r="BB363" s="62">
        <f t="shared" si="56"/>
        <v>206289.04</v>
      </c>
      <c r="BC363" s="57" t="str">
        <f t="shared" si="57"/>
        <v>INR  Two Lakh Six Thousand Two Hundred &amp; Eighty Nine  and Paise Four Only</v>
      </c>
      <c r="HQ363" s="16"/>
      <c r="HR363" s="16"/>
      <c r="HS363" s="16"/>
      <c r="HT363" s="16"/>
      <c r="HU363" s="16"/>
    </row>
    <row r="364" spans="1:229" s="15" customFormat="1" ht="127.5" customHeight="1">
      <c r="A364" s="67">
        <v>352</v>
      </c>
      <c r="B364" s="75" t="s">
        <v>681</v>
      </c>
      <c r="C364" s="70" t="s">
        <v>793</v>
      </c>
      <c r="D364" s="63">
        <v>61.923</v>
      </c>
      <c r="E364" s="64" t="s">
        <v>408</v>
      </c>
      <c r="F364" s="74">
        <v>3351.75</v>
      </c>
      <c r="G364" s="58"/>
      <c r="H364" s="48"/>
      <c r="I364" s="47" t="s">
        <v>39</v>
      </c>
      <c r="J364" s="49">
        <f t="shared" si="54"/>
        <v>1</v>
      </c>
      <c r="K364" s="50" t="s">
        <v>64</v>
      </c>
      <c r="L364" s="50" t="s">
        <v>7</v>
      </c>
      <c r="M364" s="59"/>
      <c r="N364" s="58"/>
      <c r="O364" s="58"/>
      <c r="P364" s="60"/>
      <c r="Q364" s="58"/>
      <c r="R364" s="58"/>
      <c r="S364" s="60"/>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61">
        <f t="shared" si="55"/>
        <v>207550.42</v>
      </c>
      <c r="BB364" s="62">
        <f t="shared" si="56"/>
        <v>207550.42</v>
      </c>
      <c r="BC364" s="57" t="str">
        <f t="shared" si="57"/>
        <v>INR  Two Lakh Seven Thousand Five Hundred &amp; Fifty  and Paise Forty Two Only</v>
      </c>
      <c r="HQ364" s="16"/>
      <c r="HR364" s="16"/>
      <c r="HS364" s="16"/>
      <c r="HT364" s="16"/>
      <c r="HU364" s="16"/>
    </row>
    <row r="365" spans="1:229" s="15" customFormat="1" ht="117.75" customHeight="1">
      <c r="A365" s="67">
        <v>353</v>
      </c>
      <c r="B365" s="75" t="s">
        <v>682</v>
      </c>
      <c r="C365" s="70" t="s">
        <v>794</v>
      </c>
      <c r="D365" s="63">
        <v>2277.64</v>
      </c>
      <c r="E365" s="64" t="s">
        <v>246</v>
      </c>
      <c r="F365" s="74">
        <v>562.21</v>
      </c>
      <c r="G365" s="58"/>
      <c r="H365" s="48"/>
      <c r="I365" s="47" t="s">
        <v>39</v>
      </c>
      <c r="J365" s="49">
        <f t="shared" si="54"/>
        <v>1</v>
      </c>
      <c r="K365" s="50" t="s">
        <v>64</v>
      </c>
      <c r="L365" s="50" t="s">
        <v>7</v>
      </c>
      <c r="M365" s="59"/>
      <c r="N365" s="58"/>
      <c r="O365" s="58"/>
      <c r="P365" s="60"/>
      <c r="Q365" s="58"/>
      <c r="R365" s="58"/>
      <c r="S365" s="60"/>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61">
        <f t="shared" si="55"/>
        <v>1280511.98</v>
      </c>
      <c r="BB365" s="62">
        <f t="shared" si="56"/>
        <v>1280511.98</v>
      </c>
      <c r="BC365" s="57" t="str">
        <f t="shared" si="57"/>
        <v>INR  Twelve Lakh Eighty Thousand Five Hundred &amp; Eleven  and Paise Ninety Eight Only</v>
      </c>
      <c r="HQ365" s="16"/>
      <c r="HR365" s="16"/>
      <c r="HS365" s="16"/>
      <c r="HT365" s="16"/>
      <c r="HU365" s="16"/>
    </row>
    <row r="366" spans="1:229" s="15" customFormat="1" ht="99.75" customHeight="1">
      <c r="A366" s="67">
        <v>354</v>
      </c>
      <c r="B366" s="75" t="s">
        <v>683</v>
      </c>
      <c r="C366" s="70" t="s">
        <v>795</v>
      </c>
      <c r="D366" s="63">
        <v>10.2</v>
      </c>
      <c r="E366" s="64" t="s">
        <v>306</v>
      </c>
      <c r="F366" s="74">
        <v>11185.31</v>
      </c>
      <c r="G366" s="58"/>
      <c r="H366" s="48"/>
      <c r="I366" s="47" t="s">
        <v>39</v>
      </c>
      <c r="J366" s="49">
        <f t="shared" si="54"/>
        <v>1</v>
      </c>
      <c r="K366" s="50" t="s">
        <v>64</v>
      </c>
      <c r="L366" s="50" t="s">
        <v>7</v>
      </c>
      <c r="M366" s="59"/>
      <c r="N366" s="58"/>
      <c r="O366" s="58"/>
      <c r="P366" s="60"/>
      <c r="Q366" s="58"/>
      <c r="R366" s="58"/>
      <c r="S366" s="60"/>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61">
        <f t="shared" si="55"/>
        <v>114090.16</v>
      </c>
      <c r="BB366" s="62">
        <f t="shared" si="56"/>
        <v>114090.16</v>
      </c>
      <c r="BC366" s="57" t="str">
        <f t="shared" si="57"/>
        <v>INR  One Lakh Fourteen Thousand  &amp;Ninety  and Paise Sixteen Only</v>
      </c>
      <c r="HQ366" s="16"/>
      <c r="HR366" s="16"/>
      <c r="HS366" s="16"/>
      <c r="HT366" s="16"/>
      <c r="HU366" s="16"/>
    </row>
    <row r="367" spans="1:229" s="15" customFormat="1" ht="99.75" customHeight="1">
      <c r="A367" s="67">
        <v>355</v>
      </c>
      <c r="B367" s="75" t="s">
        <v>684</v>
      </c>
      <c r="C367" s="70" t="s">
        <v>796</v>
      </c>
      <c r="D367" s="63">
        <v>10.2</v>
      </c>
      <c r="E367" s="64" t="s">
        <v>306</v>
      </c>
      <c r="F367" s="74">
        <v>11297.16</v>
      </c>
      <c r="G367" s="58"/>
      <c r="H367" s="48"/>
      <c r="I367" s="47" t="s">
        <v>39</v>
      </c>
      <c r="J367" s="49">
        <f t="shared" si="54"/>
        <v>1</v>
      </c>
      <c r="K367" s="50" t="s">
        <v>64</v>
      </c>
      <c r="L367" s="50" t="s">
        <v>7</v>
      </c>
      <c r="M367" s="59"/>
      <c r="N367" s="58"/>
      <c r="O367" s="58"/>
      <c r="P367" s="60"/>
      <c r="Q367" s="58"/>
      <c r="R367" s="58"/>
      <c r="S367" s="60"/>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61">
        <f t="shared" si="55"/>
        <v>115231.03</v>
      </c>
      <c r="BB367" s="62">
        <f t="shared" si="56"/>
        <v>115231.03</v>
      </c>
      <c r="BC367" s="57" t="str">
        <f t="shared" si="57"/>
        <v>INR  One Lakh Fifteen Thousand Two Hundred &amp; Thirty One  and Paise Three Only</v>
      </c>
      <c r="HQ367" s="16"/>
      <c r="HR367" s="16"/>
      <c r="HS367" s="16"/>
      <c r="HT367" s="16"/>
      <c r="HU367" s="16"/>
    </row>
    <row r="368" spans="1:229" s="15" customFormat="1" ht="99.75" customHeight="1">
      <c r="A368" s="67">
        <v>356</v>
      </c>
      <c r="B368" s="75" t="s">
        <v>685</v>
      </c>
      <c r="C368" s="70" t="s">
        <v>797</v>
      </c>
      <c r="D368" s="63">
        <v>10.2</v>
      </c>
      <c r="E368" s="64" t="s">
        <v>306</v>
      </c>
      <c r="F368" s="74">
        <v>11410.13</v>
      </c>
      <c r="G368" s="58"/>
      <c r="H368" s="48"/>
      <c r="I368" s="47" t="s">
        <v>39</v>
      </c>
      <c r="J368" s="49">
        <f t="shared" si="54"/>
        <v>1</v>
      </c>
      <c r="K368" s="50" t="s">
        <v>64</v>
      </c>
      <c r="L368" s="50" t="s">
        <v>7</v>
      </c>
      <c r="M368" s="59"/>
      <c r="N368" s="58"/>
      <c r="O368" s="58"/>
      <c r="P368" s="60"/>
      <c r="Q368" s="58"/>
      <c r="R368" s="58"/>
      <c r="S368" s="60"/>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61">
        <f t="shared" si="55"/>
        <v>116383.33</v>
      </c>
      <c r="BB368" s="62">
        <f t="shared" si="56"/>
        <v>116383.33</v>
      </c>
      <c r="BC368" s="57" t="str">
        <f t="shared" si="57"/>
        <v>INR  One Lakh Sixteen Thousand Three Hundred &amp; Eighty Three  and Paise Thirty Three Only</v>
      </c>
      <c r="HQ368" s="16"/>
      <c r="HR368" s="16"/>
      <c r="HS368" s="16"/>
      <c r="HT368" s="16"/>
      <c r="HU368" s="16"/>
    </row>
    <row r="369" spans="1:229" s="15" customFormat="1" ht="99.75" customHeight="1">
      <c r="A369" s="67">
        <v>357</v>
      </c>
      <c r="B369" s="75" t="s">
        <v>686</v>
      </c>
      <c r="C369" s="70" t="s">
        <v>798</v>
      </c>
      <c r="D369" s="63">
        <v>10.2</v>
      </c>
      <c r="E369" s="64" t="s">
        <v>306</v>
      </c>
      <c r="F369" s="74">
        <v>11524.24</v>
      </c>
      <c r="G369" s="58"/>
      <c r="H369" s="48"/>
      <c r="I369" s="47" t="s">
        <v>39</v>
      </c>
      <c r="J369" s="49">
        <f t="shared" si="54"/>
        <v>1</v>
      </c>
      <c r="K369" s="50" t="s">
        <v>64</v>
      </c>
      <c r="L369" s="50" t="s">
        <v>7</v>
      </c>
      <c r="M369" s="59"/>
      <c r="N369" s="58"/>
      <c r="O369" s="58"/>
      <c r="P369" s="60"/>
      <c r="Q369" s="58"/>
      <c r="R369" s="58"/>
      <c r="S369" s="60"/>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61">
        <f t="shared" si="55"/>
        <v>117547.25</v>
      </c>
      <c r="BB369" s="62">
        <f t="shared" si="56"/>
        <v>117547.25</v>
      </c>
      <c r="BC369" s="57" t="str">
        <f t="shared" si="57"/>
        <v>INR  One Lakh Seventeen Thousand Five Hundred &amp; Forty Seven  and Paise Twenty Five Only</v>
      </c>
      <c r="HQ369" s="16"/>
      <c r="HR369" s="16"/>
      <c r="HS369" s="16"/>
      <c r="HT369" s="16"/>
      <c r="HU369" s="16"/>
    </row>
    <row r="370" spans="1:229" s="15" customFormat="1" ht="99.75" customHeight="1">
      <c r="A370" s="67">
        <v>358</v>
      </c>
      <c r="B370" s="75" t="s">
        <v>687</v>
      </c>
      <c r="C370" s="70" t="s">
        <v>799</v>
      </c>
      <c r="D370" s="63">
        <v>10.2</v>
      </c>
      <c r="E370" s="64" t="s">
        <v>306</v>
      </c>
      <c r="F370" s="74">
        <v>11639.47</v>
      </c>
      <c r="G370" s="58"/>
      <c r="H370" s="48"/>
      <c r="I370" s="47" t="s">
        <v>39</v>
      </c>
      <c r="J370" s="49">
        <f t="shared" si="54"/>
        <v>1</v>
      </c>
      <c r="K370" s="50" t="s">
        <v>64</v>
      </c>
      <c r="L370" s="50" t="s">
        <v>7</v>
      </c>
      <c r="M370" s="59"/>
      <c r="N370" s="58"/>
      <c r="O370" s="58"/>
      <c r="P370" s="60"/>
      <c r="Q370" s="58"/>
      <c r="R370" s="58"/>
      <c r="S370" s="60"/>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61">
        <f t="shared" si="55"/>
        <v>118722.59</v>
      </c>
      <c r="BB370" s="62">
        <f t="shared" si="56"/>
        <v>118722.59</v>
      </c>
      <c r="BC370" s="57" t="str">
        <f t="shared" si="57"/>
        <v>INR  One Lakh Eighteen Thousand Seven Hundred &amp; Twenty Two  and Paise Fifty Nine Only</v>
      </c>
      <c r="HQ370" s="16"/>
      <c r="HR370" s="16"/>
      <c r="HS370" s="16"/>
      <c r="HT370" s="16"/>
      <c r="HU370" s="16"/>
    </row>
    <row r="371" spans="1:229" s="15" customFormat="1" ht="99.75" customHeight="1">
      <c r="A371" s="67">
        <v>359</v>
      </c>
      <c r="B371" s="75" t="s">
        <v>688</v>
      </c>
      <c r="C371" s="70" t="s">
        <v>800</v>
      </c>
      <c r="D371" s="63">
        <v>10.2</v>
      </c>
      <c r="E371" s="64" t="s">
        <v>306</v>
      </c>
      <c r="F371" s="74">
        <v>11784.97</v>
      </c>
      <c r="G371" s="58"/>
      <c r="H371" s="48"/>
      <c r="I371" s="47" t="s">
        <v>39</v>
      </c>
      <c r="J371" s="49">
        <f t="shared" si="54"/>
        <v>1</v>
      </c>
      <c r="K371" s="50" t="s">
        <v>64</v>
      </c>
      <c r="L371" s="50" t="s">
        <v>7</v>
      </c>
      <c r="M371" s="59"/>
      <c r="N371" s="58"/>
      <c r="O371" s="58"/>
      <c r="P371" s="60"/>
      <c r="Q371" s="58"/>
      <c r="R371" s="58"/>
      <c r="S371" s="60"/>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61">
        <f t="shared" si="55"/>
        <v>120206.69</v>
      </c>
      <c r="BB371" s="62">
        <f t="shared" si="56"/>
        <v>120206.69</v>
      </c>
      <c r="BC371" s="57" t="str">
        <f t="shared" si="57"/>
        <v>INR  One Lakh Twenty Thousand Two Hundred &amp; Six  and Paise Sixty Nine Only</v>
      </c>
      <c r="HQ371" s="16"/>
      <c r="HR371" s="16"/>
      <c r="HS371" s="16"/>
      <c r="HT371" s="16"/>
      <c r="HU371" s="16"/>
    </row>
    <row r="372" spans="1:229" s="15" customFormat="1" ht="99.75" customHeight="1">
      <c r="A372" s="67">
        <v>360</v>
      </c>
      <c r="B372" s="75" t="s">
        <v>689</v>
      </c>
      <c r="C372" s="70" t="s">
        <v>801</v>
      </c>
      <c r="D372" s="63">
        <v>10.2</v>
      </c>
      <c r="E372" s="64" t="s">
        <v>306</v>
      </c>
      <c r="F372" s="74">
        <v>11932.28</v>
      </c>
      <c r="G372" s="58"/>
      <c r="H372" s="48"/>
      <c r="I372" s="47" t="s">
        <v>39</v>
      </c>
      <c r="J372" s="49">
        <f t="shared" si="54"/>
        <v>1</v>
      </c>
      <c r="K372" s="50" t="s">
        <v>64</v>
      </c>
      <c r="L372" s="50" t="s">
        <v>7</v>
      </c>
      <c r="M372" s="59"/>
      <c r="N372" s="58"/>
      <c r="O372" s="58"/>
      <c r="P372" s="60"/>
      <c r="Q372" s="58"/>
      <c r="R372" s="58"/>
      <c r="S372" s="60"/>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61">
        <f t="shared" si="55"/>
        <v>121709.26</v>
      </c>
      <c r="BB372" s="62">
        <f t="shared" si="56"/>
        <v>121709.26</v>
      </c>
      <c r="BC372" s="57" t="str">
        <f t="shared" si="57"/>
        <v>INR  One Lakh Twenty One Thousand Seven Hundred &amp; Nine  and Paise Twenty Six Only</v>
      </c>
      <c r="HQ372" s="16"/>
      <c r="HR372" s="16"/>
      <c r="HS372" s="16"/>
      <c r="HT372" s="16"/>
      <c r="HU372" s="16"/>
    </row>
    <row r="373" spans="1:229" s="15" customFormat="1" ht="99.75" customHeight="1">
      <c r="A373" s="67">
        <v>361</v>
      </c>
      <c r="B373" s="75" t="s">
        <v>690</v>
      </c>
      <c r="C373" s="70" t="s">
        <v>802</v>
      </c>
      <c r="D373" s="63">
        <v>10.2</v>
      </c>
      <c r="E373" s="64" t="s">
        <v>306</v>
      </c>
      <c r="F373" s="74">
        <v>12081.43</v>
      </c>
      <c r="G373" s="58"/>
      <c r="H373" s="48"/>
      <c r="I373" s="47" t="s">
        <v>39</v>
      </c>
      <c r="J373" s="49">
        <f t="shared" si="54"/>
        <v>1</v>
      </c>
      <c r="K373" s="50" t="s">
        <v>64</v>
      </c>
      <c r="L373" s="50" t="s">
        <v>7</v>
      </c>
      <c r="M373" s="59"/>
      <c r="N373" s="58"/>
      <c r="O373" s="58"/>
      <c r="P373" s="60"/>
      <c r="Q373" s="58"/>
      <c r="R373" s="58"/>
      <c r="S373" s="60"/>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54"/>
      <c r="AZ373" s="54"/>
      <c r="BA373" s="61">
        <f t="shared" si="55"/>
        <v>123230.59</v>
      </c>
      <c r="BB373" s="62">
        <f t="shared" si="56"/>
        <v>123230.59</v>
      </c>
      <c r="BC373" s="57" t="str">
        <f t="shared" si="57"/>
        <v>INR  One Lakh Twenty Three Thousand Two Hundred &amp; Thirty  and Paise Fifty Nine Only</v>
      </c>
      <c r="HQ373" s="16"/>
      <c r="HR373" s="16"/>
      <c r="HS373" s="16"/>
      <c r="HT373" s="16"/>
      <c r="HU373" s="16"/>
    </row>
    <row r="374" spans="1:229" s="15" customFormat="1" ht="99.75" customHeight="1">
      <c r="A374" s="67">
        <v>362</v>
      </c>
      <c r="B374" s="75" t="s">
        <v>691</v>
      </c>
      <c r="C374" s="70" t="s">
        <v>803</v>
      </c>
      <c r="D374" s="63">
        <v>10.2</v>
      </c>
      <c r="E374" s="64" t="s">
        <v>306</v>
      </c>
      <c r="F374" s="74">
        <v>12232.45</v>
      </c>
      <c r="G374" s="58"/>
      <c r="H374" s="48"/>
      <c r="I374" s="47" t="s">
        <v>39</v>
      </c>
      <c r="J374" s="49">
        <f t="shared" si="54"/>
        <v>1</v>
      </c>
      <c r="K374" s="50" t="s">
        <v>64</v>
      </c>
      <c r="L374" s="50" t="s">
        <v>7</v>
      </c>
      <c r="M374" s="59"/>
      <c r="N374" s="58"/>
      <c r="O374" s="58"/>
      <c r="P374" s="60"/>
      <c r="Q374" s="58"/>
      <c r="R374" s="58"/>
      <c r="S374" s="60"/>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c r="AY374" s="54"/>
      <c r="AZ374" s="54"/>
      <c r="BA374" s="61">
        <f t="shared" si="55"/>
        <v>124770.99</v>
      </c>
      <c r="BB374" s="62">
        <f t="shared" si="56"/>
        <v>124770.99</v>
      </c>
      <c r="BC374" s="57" t="str">
        <f t="shared" si="57"/>
        <v>INR  One Lakh Twenty Four Thousand Seven Hundred &amp; Seventy  and Paise Ninety Nine Only</v>
      </c>
      <c r="HQ374" s="16"/>
      <c r="HR374" s="16"/>
      <c r="HS374" s="16"/>
      <c r="HT374" s="16"/>
      <c r="HU374" s="16"/>
    </row>
    <row r="375" spans="1:229" s="15" customFormat="1" ht="99.75" customHeight="1">
      <c r="A375" s="67">
        <v>363</v>
      </c>
      <c r="B375" s="75" t="s">
        <v>692</v>
      </c>
      <c r="C375" s="70" t="s">
        <v>804</v>
      </c>
      <c r="D375" s="63">
        <v>10.2</v>
      </c>
      <c r="E375" s="64" t="s">
        <v>306</v>
      </c>
      <c r="F375" s="74">
        <v>12385.36</v>
      </c>
      <c r="G375" s="58"/>
      <c r="H375" s="48"/>
      <c r="I375" s="47" t="s">
        <v>39</v>
      </c>
      <c r="J375" s="49">
        <f aca="true" t="shared" si="58" ref="J375:J385">IF(I375="Less(-)",-1,1)</f>
        <v>1</v>
      </c>
      <c r="K375" s="50" t="s">
        <v>64</v>
      </c>
      <c r="L375" s="50" t="s">
        <v>7</v>
      </c>
      <c r="M375" s="59"/>
      <c r="N375" s="58"/>
      <c r="O375" s="58"/>
      <c r="P375" s="60"/>
      <c r="Q375" s="58"/>
      <c r="R375" s="58"/>
      <c r="S375" s="60"/>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61">
        <f aca="true" t="shared" si="59" ref="BA375:BA385">total_amount_ba($B$2,$D$2,D375,F375,J375,K375,M375)</f>
        <v>126330.67</v>
      </c>
      <c r="BB375" s="62">
        <f aca="true" t="shared" si="60" ref="BB375:BB385">BA375+SUM(N375:AZ375)</f>
        <v>126330.67</v>
      </c>
      <c r="BC375" s="57" t="str">
        <f aca="true" t="shared" si="61" ref="BC375:BC385">SpellNumber(L375,BB375)</f>
        <v>INR  One Lakh Twenty Six Thousand Three Hundred &amp; Thirty  and Paise Sixty Seven Only</v>
      </c>
      <c r="HQ375" s="16"/>
      <c r="HR375" s="16"/>
      <c r="HS375" s="16"/>
      <c r="HT375" s="16"/>
      <c r="HU375" s="16"/>
    </row>
    <row r="376" spans="1:229" s="15" customFormat="1" ht="99.75" customHeight="1">
      <c r="A376" s="67">
        <v>364</v>
      </c>
      <c r="B376" s="75" t="s">
        <v>693</v>
      </c>
      <c r="C376" s="70" t="s">
        <v>805</v>
      </c>
      <c r="D376" s="63">
        <v>10.2</v>
      </c>
      <c r="E376" s="64" t="s">
        <v>306</v>
      </c>
      <c r="F376" s="74">
        <v>12540.18</v>
      </c>
      <c r="G376" s="58"/>
      <c r="H376" s="48"/>
      <c r="I376" s="47" t="s">
        <v>39</v>
      </c>
      <c r="J376" s="49">
        <f t="shared" si="58"/>
        <v>1</v>
      </c>
      <c r="K376" s="50" t="s">
        <v>64</v>
      </c>
      <c r="L376" s="50" t="s">
        <v>7</v>
      </c>
      <c r="M376" s="59"/>
      <c r="N376" s="58"/>
      <c r="O376" s="58"/>
      <c r="P376" s="60"/>
      <c r="Q376" s="58"/>
      <c r="R376" s="58"/>
      <c r="S376" s="60"/>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54"/>
      <c r="AZ376" s="54"/>
      <c r="BA376" s="61">
        <f t="shared" si="59"/>
        <v>127909.84</v>
      </c>
      <c r="BB376" s="62">
        <f t="shared" si="60"/>
        <v>127909.84</v>
      </c>
      <c r="BC376" s="57" t="str">
        <f t="shared" si="61"/>
        <v>INR  One Lakh Twenty Seven Thousand Nine Hundred &amp; Nine  and Paise Eighty Four Only</v>
      </c>
      <c r="HQ376" s="16"/>
      <c r="HR376" s="16"/>
      <c r="HS376" s="16"/>
      <c r="HT376" s="16"/>
      <c r="HU376" s="16"/>
    </row>
    <row r="377" spans="1:229" s="15" customFormat="1" ht="99.75" customHeight="1">
      <c r="A377" s="67">
        <v>365</v>
      </c>
      <c r="B377" s="75" t="s">
        <v>694</v>
      </c>
      <c r="C377" s="70" t="s">
        <v>806</v>
      </c>
      <c r="D377" s="63">
        <v>10.2</v>
      </c>
      <c r="E377" s="64" t="s">
        <v>306</v>
      </c>
      <c r="F377" s="74">
        <v>12696.93</v>
      </c>
      <c r="G377" s="58"/>
      <c r="H377" s="48"/>
      <c r="I377" s="47" t="s">
        <v>39</v>
      </c>
      <c r="J377" s="49">
        <f t="shared" si="58"/>
        <v>1</v>
      </c>
      <c r="K377" s="50" t="s">
        <v>64</v>
      </c>
      <c r="L377" s="50" t="s">
        <v>7</v>
      </c>
      <c r="M377" s="59"/>
      <c r="N377" s="58"/>
      <c r="O377" s="58"/>
      <c r="P377" s="60"/>
      <c r="Q377" s="58"/>
      <c r="R377" s="58"/>
      <c r="S377" s="60"/>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54"/>
      <c r="AZ377" s="54"/>
      <c r="BA377" s="61">
        <f t="shared" si="59"/>
        <v>129508.69</v>
      </c>
      <c r="BB377" s="62">
        <f t="shared" si="60"/>
        <v>129508.69</v>
      </c>
      <c r="BC377" s="57" t="str">
        <f t="shared" si="61"/>
        <v>INR  One Lakh Twenty Nine Thousand Five Hundred &amp; Eight  and Paise Sixty Nine Only</v>
      </c>
      <c r="HQ377" s="16"/>
      <c r="HR377" s="16"/>
      <c r="HS377" s="16"/>
      <c r="HT377" s="16"/>
      <c r="HU377" s="16"/>
    </row>
    <row r="378" spans="1:229" s="15" customFormat="1" ht="99.75" customHeight="1">
      <c r="A378" s="67">
        <v>366</v>
      </c>
      <c r="B378" s="75" t="s">
        <v>695</v>
      </c>
      <c r="C378" s="70" t="s">
        <v>807</v>
      </c>
      <c r="D378" s="63">
        <v>10.2</v>
      </c>
      <c r="E378" s="64" t="s">
        <v>306</v>
      </c>
      <c r="F378" s="74">
        <v>12855.64</v>
      </c>
      <c r="G378" s="58"/>
      <c r="H378" s="48"/>
      <c r="I378" s="47" t="s">
        <v>39</v>
      </c>
      <c r="J378" s="49">
        <f t="shared" si="58"/>
        <v>1</v>
      </c>
      <c r="K378" s="50" t="s">
        <v>64</v>
      </c>
      <c r="L378" s="50" t="s">
        <v>7</v>
      </c>
      <c r="M378" s="59"/>
      <c r="N378" s="58"/>
      <c r="O378" s="58"/>
      <c r="P378" s="60"/>
      <c r="Q378" s="58"/>
      <c r="R378" s="58"/>
      <c r="S378" s="60"/>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61">
        <f t="shared" si="59"/>
        <v>131127.53</v>
      </c>
      <c r="BB378" s="62">
        <f t="shared" si="60"/>
        <v>131127.53</v>
      </c>
      <c r="BC378" s="57" t="str">
        <f t="shared" si="61"/>
        <v>INR  One Lakh Thirty One Thousand One Hundred &amp; Twenty Seven  and Paise Fifty Three Only</v>
      </c>
      <c r="HQ378" s="16"/>
      <c r="HR378" s="16"/>
      <c r="HS378" s="16"/>
      <c r="HT378" s="16"/>
      <c r="HU378" s="16"/>
    </row>
    <row r="379" spans="1:229" s="15" customFormat="1" ht="169.5" customHeight="1">
      <c r="A379" s="67">
        <v>367</v>
      </c>
      <c r="B379" s="75" t="s">
        <v>696</v>
      </c>
      <c r="C379" s="70" t="s">
        <v>808</v>
      </c>
      <c r="D379" s="63">
        <v>70.76</v>
      </c>
      <c r="E379" s="64" t="s">
        <v>709</v>
      </c>
      <c r="F379" s="74">
        <v>2487.51</v>
      </c>
      <c r="G379" s="58"/>
      <c r="H379" s="48"/>
      <c r="I379" s="47" t="s">
        <v>39</v>
      </c>
      <c r="J379" s="49">
        <f t="shared" si="58"/>
        <v>1</v>
      </c>
      <c r="K379" s="50" t="s">
        <v>64</v>
      </c>
      <c r="L379" s="50" t="s">
        <v>7</v>
      </c>
      <c r="M379" s="59"/>
      <c r="N379" s="58"/>
      <c r="O379" s="58"/>
      <c r="P379" s="60"/>
      <c r="Q379" s="58"/>
      <c r="R379" s="58"/>
      <c r="S379" s="60"/>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54"/>
      <c r="AZ379" s="54"/>
      <c r="BA379" s="61">
        <f t="shared" si="59"/>
        <v>176016.21</v>
      </c>
      <c r="BB379" s="62">
        <f t="shared" si="60"/>
        <v>176016.21</v>
      </c>
      <c r="BC379" s="57" t="str">
        <f t="shared" si="61"/>
        <v>INR  One Lakh Seventy Six Thousand  &amp;Sixteen  and Paise Twenty One Only</v>
      </c>
      <c r="HQ379" s="16"/>
      <c r="HR379" s="16"/>
      <c r="HS379" s="16"/>
      <c r="HT379" s="16"/>
      <c r="HU379" s="16"/>
    </row>
    <row r="380" spans="1:229" s="15" customFormat="1" ht="169.5" customHeight="1">
      <c r="A380" s="67">
        <v>368</v>
      </c>
      <c r="B380" s="75" t="s">
        <v>697</v>
      </c>
      <c r="C380" s="70" t="s">
        <v>809</v>
      </c>
      <c r="D380" s="63">
        <v>70.76</v>
      </c>
      <c r="E380" s="64" t="s">
        <v>709</v>
      </c>
      <c r="F380" s="74">
        <v>2517.36</v>
      </c>
      <c r="G380" s="58"/>
      <c r="H380" s="48"/>
      <c r="I380" s="47" t="s">
        <v>39</v>
      </c>
      <c r="J380" s="49">
        <f t="shared" si="58"/>
        <v>1</v>
      </c>
      <c r="K380" s="50" t="s">
        <v>64</v>
      </c>
      <c r="L380" s="50" t="s">
        <v>7</v>
      </c>
      <c r="M380" s="59"/>
      <c r="N380" s="58"/>
      <c r="O380" s="58"/>
      <c r="P380" s="60"/>
      <c r="Q380" s="58"/>
      <c r="R380" s="58"/>
      <c r="S380" s="60"/>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54"/>
      <c r="AZ380" s="54"/>
      <c r="BA380" s="61">
        <f t="shared" si="59"/>
        <v>178128.39</v>
      </c>
      <c r="BB380" s="62">
        <f t="shared" si="60"/>
        <v>178128.39</v>
      </c>
      <c r="BC380" s="57" t="str">
        <f t="shared" si="61"/>
        <v>INR  One Lakh Seventy Eight Thousand One Hundred &amp; Twenty Eight  and Paise Thirty Nine Only</v>
      </c>
      <c r="HQ380" s="16"/>
      <c r="HR380" s="16"/>
      <c r="HS380" s="16"/>
      <c r="HT380" s="16"/>
      <c r="HU380" s="16"/>
    </row>
    <row r="381" spans="1:229" s="15" customFormat="1" ht="169.5" customHeight="1">
      <c r="A381" s="67">
        <v>369</v>
      </c>
      <c r="B381" s="75" t="s">
        <v>698</v>
      </c>
      <c r="C381" s="70" t="s">
        <v>810</v>
      </c>
      <c r="D381" s="63">
        <v>70.76</v>
      </c>
      <c r="E381" s="64" t="s">
        <v>709</v>
      </c>
      <c r="F381" s="74">
        <v>2547.56</v>
      </c>
      <c r="G381" s="58"/>
      <c r="H381" s="48"/>
      <c r="I381" s="47" t="s">
        <v>39</v>
      </c>
      <c r="J381" s="49">
        <f t="shared" si="58"/>
        <v>1</v>
      </c>
      <c r="K381" s="50" t="s">
        <v>64</v>
      </c>
      <c r="L381" s="50" t="s">
        <v>7</v>
      </c>
      <c r="M381" s="59"/>
      <c r="N381" s="58"/>
      <c r="O381" s="58"/>
      <c r="P381" s="60"/>
      <c r="Q381" s="58"/>
      <c r="R381" s="58"/>
      <c r="S381" s="60"/>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54"/>
      <c r="AZ381" s="54"/>
      <c r="BA381" s="61">
        <f t="shared" si="59"/>
        <v>180265.35</v>
      </c>
      <c r="BB381" s="62">
        <f t="shared" si="60"/>
        <v>180265.35</v>
      </c>
      <c r="BC381" s="57" t="str">
        <f t="shared" si="61"/>
        <v>INR  One Lakh Eighty Thousand Two Hundred &amp; Sixty Five  and Paise Thirty Five Only</v>
      </c>
      <c r="HQ381" s="16"/>
      <c r="HR381" s="16"/>
      <c r="HS381" s="16"/>
      <c r="HT381" s="16"/>
      <c r="HU381" s="16"/>
    </row>
    <row r="382" spans="1:229" s="15" customFormat="1" ht="169.5" customHeight="1">
      <c r="A382" s="67">
        <v>370</v>
      </c>
      <c r="B382" s="75" t="s">
        <v>699</v>
      </c>
      <c r="C382" s="70" t="s">
        <v>811</v>
      </c>
      <c r="D382" s="63">
        <v>50.76</v>
      </c>
      <c r="E382" s="64" t="s">
        <v>709</v>
      </c>
      <c r="F382" s="74">
        <v>2578.14</v>
      </c>
      <c r="G382" s="58"/>
      <c r="H382" s="48"/>
      <c r="I382" s="47" t="s">
        <v>39</v>
      </c>
      <c r="J382" s="49">
        <f t="shared" si="58"/>
        <v>1</v>
      </c>
      <c r="K382" s="50" t="s">
        <v>64</v>
      </c>
      <c r="L382" s="50" t="s">
        <v>7</v>
      </c>
      <c r="M382" s="59"/>
      <c r="N382" s="58"/>
      <c r="O382" s="58"/>
      <c r="P382" s="60"/>
      <c r="Q382" s="58"/>
      <c r="R382" s="58"/>
      <c r="S382" s="60"/>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54"/>
      <c r="AZ382" s="54"/>
      <c r="BA382" s="61">
        <f t="shared" si="59"/>
        <v>130866.39</v>
      </c>
      <c r="BB382" s="62">
        <f t="shared" si="60"/>
        <v>130866.39</v>
      </c>
      <c r="BC382" s="57" t="str">
        <f t="shared" si="61"/>
        <v>INR  One Lakh Thirty Thousand Eight Hundred &amp; Sixty Six  and Paise Thirty Nine Only</v>
      </c>
      <c r="HQ382" s="16"/>
      <c r="HR382" s="16"/>
      <c r="HS382" s="16"/>
      <c r="HT382" s="16"/>
      <c r="HU382" s="16"/>
    </row>
    <row r="383" spans="1:229" s="15" customFormat="1" ht="169.5" customHeight="1">
      <c r="A383" s="67">
        <v>371</v>
      </c>
      <c r="B383" s="75" t="s">
        <v>700</v>
      </c>
      <c r="C383" s="70" t="s">
        <v>812</v>
      </c>
      <c r="D383" s="63">
        <v>50.76</v>
      </c>
      <c r="E383" s="64" t="s">
        <v>709</v>
      </c>
      <c r="F383" s="74">
        <v>2609.08</v>
      </c>
      <c r="G383" s="58"/>
      <c r="H383" s="48"/>
      <c r="I383" s="47" t="s">
        <v>39</v>
      </c>
      <c r="J383" s="49">
        <f t="shared" si="58"/>
        <v>1</v>
      </c>
      <c r="K383" s="50" t="s">
        <v>64</v>
      </c>
      <c r="L383" s="50" t="s">
        <v>7</v>
      </c>
      <c r="M383" s="59"/>
      <c r="N383" s="58"/>
      <c r="O383" s="58"/>
      <c r="P383" s="60"/>
      <c r="Q383" s="58"/>
      <c r="R383" s="58"/>
      <c r="S383" s="60"/>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54"/>
      <c r="AZ383" s="54"/>
      <c r="BA383" s="61">
        <f t="shared" si="59"/>
        <v>132436.9</v>
      </c>
      <c r="BB383" s="62">
        <f t="shared" si="60"/>
        <v>132436.9</v>
      </c>
      <c r="BC383" s="57" t="str">
        <f t="shared" si="61"/>
        <v>INR  One Lakh Thirty Two Thousand Four Hundred &amp; Thirty Six  and Paise Ninety Only</v>
      </c>
      <c r="HQ383" s="16"/>
      <c r="HR383" s="16"/>
      <c r="HS383" s="16"/>
      <c r="HT383" s="16"/>
      <c r="HU383" s="16"/>
    </row>
    <row r="384" spans="1:229" s="15" customFormat="1" ht="169.5" customHeight="1">
      <c r="A384" s="67">
        <v>372</v>
      </c>
      <c r="B384" s="75" t="s">
        <v>701</v>
      </c>
      <c r="C384" s="70" t="s">
        <v>813</v>
      </c>
      <c r="D384" s="63">
        <v>50.76</v>
      </c>
      <c r="E384" s="64" t="s">
        <v>709</v>
      </c>
      <c r="F384" s="74">
        <v>2648.21</v>
      </c>
      <c r="G384" s="58"/>
      <c r="H384" s="48"/>
      <c r="I384" s="47" t="s">
        <v>39</v>
      </c>
      <c r="J384" s="49">
        <f t="shared" si="58"/>
        <v>1</v>
      </c>
      <c r="K384" s="50" t="s">
        <v>64</v>
      </c>
      <c r="L384" s="50" t="s">
        <v>7</v>
      </c>
      <c r="M384" s="59"/>
      <c r="N384" s="58"/>
      <c r="O384" s="58"/>
      <c r="P384" s="60"/>
      <c r="Q384" s="58"/>
      <c r="R384" s="58"/>
      <c r="S384" s="60"/>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54"/>
      <c r="AZ384" s="54"/>
      <c r="BA384" s="61">
        <f t="shared" si="59"/>
        <v>134423.14</v>
      </c>
      <c r="BB384" s="62">
        <f t="shared" si="60"/>
        <v>134423.14</v>
      </c>
      <c r="BC384" s="57" t="str">
        <f t="shared" si="61"/>
        <v>INR  One Lakh Thirty Four Thousand Four Hundred &amp; Twenty Three  and Paise Fourteen Only</v>
      </c>
      <c r="HQ384" s="16"/>
      <c r="HR384" s="16"/>
      <c r="HS384" s="16"/>
      <c r="HT384" s="16"/>
      <c r="HU384" s="16"/>
    </row>
    <row r="385" spans="1:229" s="15" customFormat="1" ht="169.5" customHeight="1">
      <c r="A385" s="67">
        <v>373</v>
      </c>
      <c r="B385" s="75" t="s">
        <v>702</v>
      </c>
      <c r="C385" s="70" t="s">
        <v>814</v>
      </c>
      <c r="D385" s="63">
        <v>50.76</v>
      </c>
      <c r="E385" s="64" t="s">
        <v>709</v>
      </c>
      <c r="F385" s="74">
        <v>2687.93</v>
      </c>
      <c r="G385" s="58"/>
      <c r="H385" s="48"/>
      <c r="I385" s="47" t="s">
        <v>39</v>
      </c>
      <c r="J385" s="49">
        <f t="shared" si="58"/>
        <v>1</v>
      </c>
      <c r="K385" s="50" t="s">
        <v>64</v>
      </c>
      <c r="L385" s="50" t="s">
        <v>7</v>
      </c>
      <c r="M385" s="59"/>
      <c r="N385" s="58"/>
      <c r="O385" s="58"/>
      <c r="P385" s="60"/>
      <c r="Q385" s="58"/>
      <c r="R385" s="58"/>
      <c r="S385" s="60"/>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54"/>
      <c r="AZ385" s="54"/>
      <c r="BA385" s="61">
        <f t="shared" si="59"/>
        <v>136439.33</v>
      </c>
      <c r="BB385" s="62">
        <f t="shared" si="60"/>
        <v>136439.33</v>
      </c>
      <c r="BC385" s="57" t="str">
        <f t="shared" si="61"/>
        <v>INR  One Lakh Thirty Six Thousand Four Hundred &amp; Thirty Nine  and Paise Thirty Three Only</v>
      </c>
      <c r="HQ385" s="16"/>
      <c r="HR385" s="16"/>
      <c r="HS385" s="16"/>
      <c r="HT385" s="16"/>
      <c r="HU385" s="16"/>
    </row>
    <row r="386" spans="1:229" s="15" customFormat="1" ht="169.5" customHeight="1">
      <c r="A386" s="67">
        <v>374</v>
      </c>
      <c r="B386" s="75" t="s">
        <v>703</v>
      </c>
      <c r="C386" s="70" t="s">
        <v>815</v>
      </c>
      <c r="D386" s="63">
        <v>50.76</v>
      </c>
      <c r="E386" s="64" t="s">
        <v>709</v>
      </c>
      <c r="F386" s="74">
        <v>2728.25</v>
      </c>
      <c r="G386" s="58"/>
      <c r="H386" s="48"/>
      <c r="I386" s="47" t="s">
        <v>39</v>
      </c>
      <c r="J386" s="49">
        <f aca="true" t="shared" si="62" ref="J386:J395">IF(I386="Less(-)",-1,1)</f>
        <v>1</v>
      </c>
      <c r="K386" s="50" t="s">
        <v>64</v>
      </c>
      <c r="L386" s="50" t="s">
        <v>7</v>
      </c>
      <c r="M386" s="59"/>
      <c r="N386" s="58"/>
      <c r="O386" s="58"/>
      <c r="P386" s="60"/>
      <c r="Q386" s="58"/>
      <c r="R386" s="58"/>
      <c r="S386" s="60"/>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61">
        <f aca="true" t="shared" si="63" ref="BA386:BA395">total_amount_ba($B$2,$D$2,D386,F386,J386,K386,M386)</f>
        <v>138485.97</v>
      </c>
      <c r="BB386" s="62">
        <f aca="true" t="shared" si="64" ref="BB386:BB395">BA386+SUM(N386:AZ386)</f>
        <v>138485.97</v>
      </c>
      <c r="BC386" s="57" t="str">
        <f aca="true" t="shared" si="65" ref="BC386:BC395">SpellNumber(L386,BB386)</f>
        <v>INR  One Lakh Thirty Eight Thousand Four Hundred &amp; Eighty Five  and Paise Ninety Seven Only</v>
      </c>
      <c r="HQ386" s="16"/>
      <c r="HR386" s="16"/>
      <c r="HS386" s="16"/>
      <c r="HT386" s="16"/>
      <c r="HU386" s="16"/>
    </row>
    <row r="387" spans="1:229" s="15" customFormat="1" ht="169.5" customHeight="1">
      <c r="A387" s="67">
        <v>375</v>
      </c>
      <c r="B387" s="75" t="s">
        <v>704</v>
      </c>
      <c r="C387" s="70" t="s">
        <v>816</v>
      </c>
      <c r="D387" s="63">
        <v>50.76</v>
      </c>
      <c r="E387" s="64" t="s">
        <v>709</v>
      </c>
      <c r="F387" s="74">
        <v>2769.18</v>
      </c>
      <c r="G387" s="58"/>
      <c r="H387" s="48"/>
      <c r="I387" s="47" t="s">
        <v>39</v>
      </c>
      <c r="J387" s="49">
        <f t="shared" si="62"/>
        <v>1</v>
      </c>
      <c r="K387" s="50" t="s">
        <v>64</v>
      </c>
      <c r="L387" s="50" t="s">
        <v>7</v>
      </c>
      <c r="M387" s="59"/>
      <c r="N387" s="58"/>
      <c r="O387" s="58"/>
      <c r="P387" s="60"/>
      <c r="Q387" s="58"/>
      <c r="R387" s="58"/>
      <c r="S387" s="60"/>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54"/>
      <c r="AZ387" s="54"/>
      <c r="BA387" s="61">
        <f t="shared" si="63"/>
        <v>140563.58</v>
      </c>
      <c r="BB387" s="62">
        <f t="shared" si="64"/>
        <v>140563.58</v>
      </c>
      <c r="BC387" s="57" t="str">
        <f t="shared" si="65"/>
        <v>INR  One Lakh Forty Thousand Five Hundred &amp; Sixty Three  and Paise Fifty Eight Only</v>
      </c>
      <c r="HQ387" s="16"/>
      <c r="HR387" s="16"/>
      <c r="HS387" s="16"/>
      <c r="HT387" s="16"/>
      <c r="HU387" s="16"/>
    </row>
    <row r="388" spans="1:229" s="15" customFormat="1" ht="169.5" customHeight="1">
      <c r="A388" s="67">
        <v>376</v>
      </c>
      <c r="B388" s="75" t="s">
        <v>705</v>
      </c>
      <c r="C388" s="70" t="s">
        <v>817</v>
      </c>
      <c r="D388" s="63">
        <v>50.76</v>
      </c>
      <c r="E388" s="64" t="s">
        <v>709</v>
      </c>
      <c r="F388" s="74">
        <v>2810.72</v>
      </c>
      <c r="G388" s="58"/>
      <c r="H388" s="48"/>
      <c r="I388" s="47" t="s">
        <v>39</v>
      </c>
      <c r="J388" s="49">
        <f t="shared" si="62"/>
        <v>1</v>
      </c>
      <c r="K388" s="50" t="s">
        <v>64</v>
      </c>
      <c r="L388" s="50" t="s">
        <v>7</v>
      </c>
      <c r="M388" s="59"/>
      <c r="N388" s="58"/>
      <c r="O388" s="58"/>
      <c r="P388" s="60"/>
      <c r="Q388" s="58"/>
      <c r="R388" s="58"/>
      <c r="S388" s="60"/>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54"/>
      <c r="AZ388" s="54"/>
      <c r="BA388" s="61">
        <f t="shared" si="63"/>
        <v>142672.15</v>
      </c>
      <c r="BB388" s="62">
        <f t="shared" si="64"/>
        <v>142672.15</v>
      </c>
      <c r="BC388" s="57" t="str">
        <f t="shared" si="65"/>
        <v>INR  One Lakh Forty Two Thousand Six Hundred &amp; Seventy Two  and Paise Fifteen Only</v>
      </c>
      <c r="HQ388" s="16"/>
      <c r="HR388" s="16"/>
      <c r="HS388" s="16"/>
      <c r="HT388" s="16"/>
      <c r="HU388" s="16"/>
    </row>
    <row r="389" spans="1:229" s="15" customFormat="1" ht="169.5" customHeight="1">
      <c r="A389" s="67">
        <v>377</v>
      </c>
      <c r="B389" s="75" t="s">
        <v>706</v>
      </c>
      <c r="C389" s="70" t="s">
        <v>818</v>
      </c>
      <c r="D389" s="63">
        <v>50.76</v>
      </c>
      <c r="E389" s="64" t="s">
        <v>709</v>
      </c>
      <c r="F389" s="74">
        <v>2852.88</v>
      </c>
      <c r="G389" s="58"/>
      <c r="H389" s="48"/>
      <c r="I389" s="47" t="s">
        <v>39</v>
      </c>
      <c r="J389" s="49">
        <f t="shared" si="62"/>
        <v>1</v>
      </c>
      <c r="K389" s="50" t="s">
        <v>64</v>
      </c>
      <c r="L389" s="50" t="s">
        <v>7</v>
      </c>
      <c r="M389" s="59"/>
      <c r="N389" s="58"/>
      <c r="O389" s="58"/>
      <c r="P389" s="60"/>
      <c r="Q389" s="58"/>
      <c r="R389" s="58"/>
      <c r="S389" s="60"/>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54"/>
      <c r="AZ389" s="54"/>
      <c r="BA389" s="61">
        <f t="shared" si="63"/>
        <v>144812.19</v>
      </c>
      <c r="BB389" s="62">
        <f t="shared" si="64"/>
        <v>144812.19</v>
      </c>
      <c r="BC389" s="57" t="str">
        <f t="shared" si="65"/>
        <v>INR  One Lakh Forty Four Thousand Eight Hundred &amp; Twelve  and Paise Nineteen Only</v>
      </c>
      <c r="HQ389" s="16"/>
      <c r="HR389" s="16"/>
      <c r="HS389" s="16"/>
      <c r="HT389" s="16"/>
      <c r="HU389" s="16"/>
    </row>
    <row r="390" spans="1:229" s="15" customFormat="1" ht="169.5" customHeight="1">
      <c r="A390" s="67">
        <v>378</v>
      </c>
      <c r="B390" s="75" t="s">
        <v>707</v>
      </c>
      <c r="C390" s="70" t="s">
        <v>819</v>
      </c>
      <c r="D390" s="63">
        <v>50.76</v>
      </c>
      <c r="E390" s="64" t="s">
        <v>709</v>
      </c>
      <c r="F390" s="74">
        <v>2895.67</v>
      </c>
      <c r="G390" s="58"/>
      <c r="H390" s="48"/>
      <c r="I390" s="47" t="s">
        <v>39</v>
      </c>
      <c r="J390" s="49">
        <f t="shared" si="62"/>
        <v>1</v>
      </c>
      <c r="K390" s="50" t="s">
        <v>64</v>
      </c>
      <c r="L390" s="50" t="s">
        <v>7</v>
      </c>
      <c r="M390" s="59"/>
      <c r="N390" s="58"/>
      <c r="O390" s="58"/>
      <c r="P390" s="60"/>
      <c r="Q390" s="58"/>
      <c r="R390" s="58"/>
      <c r="S390" s="60"/>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54"/>
      <c r="AZ390" s="54"/>
      <c r="BA390" s="61">
        <f t="shared" si="63"/>
        <v>146984.21</v>
      </c>
      <c r="BB390" s="62">
        <f t="shared" si="64"/>
        <v>146984.21</v>
      </c>
      <c r="BC390" s="57" t="str">
        <f t="shared" si="65"/>
        <v>INR  One Lakh Forty Six Thousand Nine Hundred &amp; Eighty Four  and Paise Twenty One Only</v>
      </c>
      <c r="HQ390" s="16"/>
      <c r="HR390" s="16"/>
      <c r="HS390" s="16"/>
      <c r="HT390" s="16"/>
      <c r="HU390" s="16"/>
    </row>
    <row r="391" spans="1:229" s="15" customFormat="1" ht="169.5" customHeight="1">
      <c r="A391" s="67">
        <v>379</v>
      </c>
      <c r="B391" s="75" t="s">
        <v>708</v>
      </c>
      <c r="C391" s="70" t="s">
        <v>820</v>
      </c>
      <c r="D391" s="63">
        <v>50.76</v>
      </c>
      <c r="E391" s="64" t="s">
        <v>709</v>
      </c>
      <c r="F391" s="74">
        <v>2939.11</v>
      </c>
      <c r="G391" s="58"/>
      <c r="H391" s="48"/>
      <c r="I391" s="47" t="s">
        <v>39</v>
      </c>
      <c r="J391" s="49">
        <f t="shared" si="62"/>
        <v>1</v>
      </c>
      <c r="K391" s="50" t="s">
        <v>64</v>
      </c>
      <c r="L391" s="50" t="s">
        <v>7</v>
      </c>
      <c r="M391" s="59"/>
      <c r="N391" s="58"/>
      <c r="O391" s="58"/>
      <c r="P391" s="60"/>
      <c r="Q391" s="58"/>
      <c r="R391" s="58"/>
      <c r="S391" s="60"/>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61">
        <f t="shared" si="63"/>
        <v>149189.22</v>
      </c>
      <c r="BB391" s="62">
        <f t="shared" si="64"/>
        <v>149189.22</v>
      </c>
      <c r="BC391" s="57" t="str">
        <f t="shared" si="65"/>
        <v>INR  One Lakh Forty Nine Thousand One Hundred &amp; Eighty Nine  and Paise Twenty Two Only</v>
      </c>
      <c r="HQ391" s="16"/>
      <c r="HR391" s="16"/>
      <c r="HS391" s="16"/>
      <c r="HT391" s="16"/>
      <c r="HU391" s="16"/>
    </row>
    <row r="392" spans="1:229" s="15" customFormat="1" ht="284.25" customHeight="1">
      <c r="A392" s="67">
        <v>380</v>
      </c>
      <c r="B392" s="75" t="s">
        <v>710</v>
      </c>
      <c r="C392" s="70" t="s">
        <v>821</v>
      </c>
      <c r="D392" s="63">
        <v>100</v>
      </c>
      <c r="E392" s="64" t="s">
        <v>709</v>
      </c>
      <c r="F392" s="74">
        <v>460.4</v>
      </c>
      <c r="G392" s="58"/>
      <c r="H392" s="48"/>
      <c r="I392" s="47" t="s">
        <v>39</v>
      </c>
      <c r="J392" s="49">
        <f t="shared" si="62"/>
        <v>1</v>
      </c>
      <c r="K392" s="50" t="s">
        <v>64</v>
      </c>
      <c r="L392" s="50" t="s">
        <v>7</v>
      </c>
      <c r="M392" s="59"/>
      <c r="N392" s="58"/>
      <c r="O392" s="58"/>
      <c r="P392" s="60"/>
      <c r="Q392" s="58"/>
      <c r="R392" s="58"/>
      <c r="S392" s="60"/>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54"/>
      <c r="AZ392" s="54"/>
      <c r="BA392" s="61">
        <f t="shared" si="63"/>
        <v>46040</v>
      </c>
      <c r="BB392" s="62">
        <f t="shared" si="64"/>
        <v>46040</v>
      </c>
      <c r="BC392" s="57" t="str">
        <f t="shared" si="65"/>
        <v>INR  Forty Six Thousand  &amp;Forty  Only</v>
      </c>
      <c r="HQ392" s="16"/>
      <c r="HR392" s="16"/>
      <c r="HS392" s="16"/>
      <c r="HT392" s="16"/>
      <c r="HU392" s="16"/>
    </row>
    <row r="393" spans="1:229" s="15" customFormat="1" ht="90.75" customHeight="1">
      <c r="A393" s="67">
        <v>381</v>
      </c>
      <c r="B393" s="75" t="s">
        <v>711</v>
      </c>
      <c r="C393" s="70" t="s">
        <v>822</v>
      </c>
      <c r="D393" s="63">
        <v>1274.4</v>
      </c>
      <c r="E393" s="64" t="s">
        <v>840</v>
      </c>
      <c r="F393" s="74">
        <v>291.85</v>
      </c>
      <c r="G393" s="58"/>
      <c r="H393" s="48"/>
      <c r="I393" s="47" t="s">
        <v>39</v>
      </c>
      <c r="J393" s="49">
        <f t="shared" si="62"/>
        <v>1</v>
      </c>
      <c r="K393" s="50" t="s">
        <v>64</v>
      </c>
      <c r="L393" s="50" t="s">
        <v>7</v>
      </c>
      <c r="M393" s="59"/>
      <c r="N393" s="58"/>
      <c r="O393" s="58"/>
      <c r="P393" s="60"/>
      <c r="Q393" s="58"/>
      <c r="R393" s="58"/>
      <c r="S393" s="60"/>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61">
        <f t="shared" si="63"/>
        <v>371933.64</v>
      </c>
      <c r="BB393" s="62">
        <f t="shared" si="64"/>
        <v>371933.64</v>
      </c>
      <c r="BC393" s="57" t="str">
        <f t="shared" si="65"/>
        <v>INR  Three Lakh Seventy One Thousand Nine Hundred &amp; Thirty Three  and Paise Sixty Four Only</v>
      </c>
      <c r="HQ393" s="16"/>
      <c r="HR393" s="16"/>
      <c r="HS393" s="16"/>
      <c r="HT393" s="16"/>
      <c r="HU393" s="16"/>
    </row>
    <row r="394" spans="1:229" s="15" customFormat="1" ht="48" customHeight="1">
      <c r="A394" s="67">
        <v>382</v>
      </c>
      <c r="B394" s="75" t="s">
        <v>712</v>
      </c>
      <c r="C394" s="70" t="s">
        <v>823</v>
      </c>
      <c r="D394" s="63">
        <v>81.562</v>
      </c>
      <c r="E394" s="64" t="s">
        <v>841</v>
      </c>
      <c r="F394" s="74">
        <v>134.61</v>
      </c>
      <c r="G394" s="58"/>
      <c r="H394" s="48"/>
      <c r="I394" s="47" t="s">
        <v>39</v>
      </c>
      <c r="J394" s="49">
        <f t="shared" si="62"/>
        <v>1</v>
      </c>
      <c r="K394" s="50" t="s">
        <v>64</v>
      </c>
      <c r="L394" s="50" t="s">
        <v>7</v>
      </c>
      <c r="M394" s="59"/>
      <c r="N394" s="58"/>
      <c r="O394" s="58"/>
      <c r="P394" s="60"/>
      <c r="Q394" s="58"/>
      <c r="R394" s="58"/>
      <c r="S394" s="60"/>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54"/>
      <c r="AZ394" s="54"/>
      <c r="BA394" s="61">
        <f t="shared" si="63"/>
        <v>10979.06</v>
      </c>
      <c r="BB394" s="62">
        <f t="shared" si="64"/>
        <v>10979.06</v>
      </c>
      <c r="BC394" s="57" t="str">
        <f t="shared" si="65"/>
        <v>INR  Ten Thousand Nine Hundred &amp; Seventy Nine  and Paise Six Only</v>
      </c>
      <c r="HQ394" s="16"/>
      <c r="HR394" s="16"/>
      <c r="HS394" s="16"/>
      <c r="HT394" s="16"/>
      <c r="HU394" s="16"/>
    </row>
    <row r="395" spans="1:229" s="15" customFormat="1" ht="108">
      <c r="A395" s="67">
        <v>383</v>
      </c>
      <c r="B395" s="75" t="s">
        <v>713</v>
      </c>
      <c r="C395" s="70" t="s">
        <v>824</v>
      </c>
      <c r="D395" s="63">
        <v>466.114</v>
      </c>
      <c r="E395" s="64" t="s">
        <v>251</v>
      </c>
      <c r="F395" s="74">
        <v>134.61</v>
      </c>
      <c r="G395" s="58"/>
      <c r="H395" s="48"/>
      <c r="I395" s="47" t="s">
        <v>39</v>
      </c>
      <c r="J395" s="49">
        <f t="shared" si="62"/>
        <v>1</v>
      </c>
      <c r="K395" s="50" t="s">
        <v>64</v>
      </c>
      <c r="L395" s="50" t="s">
        <v>7</v>
      </c>
      <c r="M395" s="59"/>
      <c r="N395" s="58"/>
      <c r="O395" s="58"/>
      <c r="P395" s="60"/>
      <c r="Q395" s="58"/>
      <c r="R395" s="58"/>
      <c r="S395" s="60"/>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54"/>
      <c r="AZ395" s="54"/>
      <c r="BA395" s="61">
        <f t="shared" si="63"/>
        <v>62743.61</v>
      </c>
      <c r="BB395" s="62">
        <f t="shared" si="64"/>
        <v>62743.61</v>
      </c>
      <c r="BC395" s="57" t="str">
        <f t="shared" si="65"/>
        <v>INR  Sixty Two Thousand Seven Hundred &amp; Forty Three  and Paise Sixty One Only</v>
      </c>
      <c r="HQ395" s="16"/>
      <c r="HR395" s="16"/>
      <c r="HS395" s="16"/>
      <c r="HT395" s="16"/>
      <c r="HU395" s="16"/>
    </row>
    <row r="396" spans="1:229" s="15" customFormat="1" ht="60" customHeight="1">
      <c r="A396" s="67">
        <v>384</v>
      </c>
      <c r="B396" s="75" t="s">
        <v>714</v>
      </c>
      <c r="C396" s="70" t="s">
        <v>825</v>
      </c>
      <c r="D396" s="63">
        <v>780</v>
      </c>
      <c r="E396" s="64" t="s">
        <v>251</v>
      </c>
      <c r="F396" s="74">
        <v>1944.53</v>
      </c>
      <c r="G396" s="58"/>
      <c r="H396" s="48"/>
      <c r="I396" s="47" t="s">
        <v>39</v>
      </c>
      <c r="J396" s="49">
        <f aca="true" t="shared" si="66" ref="J396:J403">IF(I396="Less(-)",-1,1)</f>
        <v>1</v>
      </c>
      <c r="K396" s="50" t="s">
        <v>64</v>
      </c>
      <c r="L396" s="50" t="s">
        <v>7</v>
      </c>
      <c r="M396" s="59"/>
      <c r="N396" s="58"/>
      <c r="O396" s="58"/>
      <c r="P396" s="60"/>
      <c r="Q396" s="58"/>
      <c r="R396" s="58"/>
      <c r="S396" s="60"/>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54"/>
      <c r="AZ396" s="54"/>
      <c r="BA396" s="61">
        <f aca="true" t="shared" si="67" ref="BA396:BA403">total_amount_ba($B$2,$D$2,D396,F396,J396,K396,M396)</f>
        <v>1516733.4</v>
      </c>
      <c r="BB396" s="62">
        <f aca="true" t="shared" si="68" ref="BB396:BB403">BA396+SUM(N396:AZ396)</f>
        <v>1516733.4</v>
      </c>
      <c r="BC396" s="57" t="str">
        <f aca="true" t="shared" si="69" ref="BC396:BC403">SpellNumber(L396,BB396)</f>
        <v>INR  Fifteen Lakh Sixteen Thousand Seven Hundred &amp; Thirty Three  and Paise Forty Only</v>
      </c>
      <c r="HQ396" s="16"/>
      <c r="HR396" s="16"/>
      <c r="HS396" s="16"/>
      <c r="HT396" s="16"/>
      <c r="HU396" s="16"/>
    </row>
    <row r="397" spans="1:229" s="15" customFormat="1" ht="116.25" customHeight="1">
      <c r="A397" s="67">
        <v>385</v>
      </c>
      <c r="B397" s="75" t="s">
        <v>715</v>
      </c>
      <c r="C397" s="70" t="s">
        <v>826</v>
      </c>
      <c r="D397" s="63">
        <v>82.5</v>
      </c>
      <c r="E397" s="64" t="s">
        <v>251</v>
      </c>
      <c r="F397" s="74">
        <v>921.42</v>
      </c>
      <c r="G397" s="58"/>
      <c r="H397" s="48"/>
      <c r="I397" s="47" t="s">
        <v>39</v>
      </c>
      <c r="J397" s="49">
        <f t="shared" si="66"/>
        <v>1</v>
      </c>
      <c r="K397" s="50" t="s">
        <v>64</v>
      </c>
      <c r="L397" s="50" t="s">
        <v>7</v>
      </c>
      <c r="M397" s="59"/>
      <c r="N397" s="58"/>
      <c r="O397" s="58"/>
      <c r="P397" s="60"/>
      <c r="Q397" s="58"/>
      <c r="R397" s="58"/>
      <c r="S397" s="60"/>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61">
        <f t="shared" si="67"/>
        <v>76017.15</v>
      </c>
      <c r="BB397" s="62">
        <f t="shared" si="68"/>
        <v>76017.15</v>
      </c>
      <c r="BC397" s="57" t="str">
        <f t="shared" si="69"/>
        <v>INR  Seventy Six Thousand  &amp;Seventeen  and Paise Fifteen Only</v>
      </c>
      <c r="HQ397" s="16"/>
      <c r="HR397" s="16"/>
      <c r="HS397" s="16"/>
      <c r="HT397" s="16"/>
      <c r="HU397" s="16"/>
    </row>
    <row r="398" spans="1:229" s="15" customFormat="1" ht="120.75" customHeight="1">
      <c r="A398" s="67">
        <v>386</v>
      </c>
      <c r="B398" s="75" t="s">
        <v>716</v>
      </c>
      <c r="C398" s="70" t="s">
        <v>827</v>
      </c>
      <c r="D398" s="63">
        <v>111.812</v>
      </c>
      <c r="E398" s="64" t="s">
        <v>251</v>
      </c>
      <c r="F398" s="74">
        <v>945.68</v>
      </c>
      <c r="G398" s="58"/>
      <c r="H398" s="48"/>
      <c r="I398" s="47" t="s">
        <v>39</v>
      </c>
      <c r="J398" s="49">
        <f t="shared" si="66"/>
        <v>1</v>
      </c>
      <c r="K398" s="50" t="s">
        <v>64</v>
      </c>
      <c r="L398" s="50" t="s">
        <v>7</v>
      </c>
      <c r="M398" s="59"/>
      <c r="N398" s="58"/>
      <c r="O398" s="58"/>
      <c r="P398" s="60"/>
      <c r="Q398" s="58"/>
      <c r="R398" s="58"/>
      <c r="S398" s="60"/>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54"/>
      <c r="AZ398" s="54"/>
      <c r="BA398" s="61">
        <f t="shared" si="67"/>
        <v>105738.37</v>
      </c>
      <c r="BB398" s="62">
        <f t="shared" si="68"/>
        <v>105738.37</v>
      </c>
      <c r="BC398" s="57" t="str">
        <f t="shared" si="69"/>
        <v>INR  One Lakh Five Thousand Seven Hundred &amp; Thirty Eight  and Paise Thirty Seven Only</v>
      </c>
      <c r="HQ398" s="16"/>
      <c r="HR398" s="16"/>
      <c r="HS398" s="16"/>
      <c r="HT398" s="16"/>
      <c r="HU398" s="16"/>
    </row>
    <row r="399" spans="1:229" s="15" customFormat="1" ht="36.75" customHeight="1">
      <c r="A399" s="67">
        <v>387</v>
      </c>
      <c r="B399" s="75" t="s">
        <v>717</v>
      </c>
      <c r="C399" s="70" t="s">
        <v>828</v>
      </c>
      <c r="D399" s="63">
        <v>1500</v>
      </c>
      <c r="E399" s="64" t="s">
        <v>251</v>
      </c>
      <c r="F399" s="74">
        <v>6.79</v>
      </c>
      <c r="G399" s="58"/>
      <c r="H399" s="48"/>
      <c r="I399" s="47" t="s">
        <v>39</v>
      </c>
      <c r="J399" s="49">
        <f t="shared" si="66"/>
        <v>1</v>
      </c>
      <c r="K399" s="50" t="s">
        <v>64</v>
      </c>
      <c r="L399" s="50" t="s">
        <v>7</v>
      </c>
      <c r="M399" s="59"/>
      <c r="N399" s="76"/>
      <c r="O399" s="76"/>
      <c r="P399" s="77"/>
      <c r="Q399" s="76"/>
      <c r="R399" s="76"/>
      <c r="S399" s="77"/>
      <c r="T399" s="78"/>
      <c r="U399" s="78"/>
      <c r="V399" s="78"/>
      <c r="W399" s="78"/>
      <c r="X399" s="78"/>
      <c r="Y399" s="78"/>
      <c r="Z399" s="78"/>
      <c r="AA399" s="78"/>
      <c r="AB399" s="78"/>
      <c r="AC399" s="78"/>
      <c r="AD399" s="78"/>
      <c r="AE399" s="78"/>
      <c r="AF399" s="78"/>
      <c r="AG399" s="78"/>
      <c r="AH399" s="78"/>
      <c r="AI399" s="78"/>
      <c r="AJ399" s="78"/>
      <c r="AK399" s="78"/>
      <c r="AL399" s="78"/>
      <c r="AM399" s="78"/>
      <c r="AN399" s="78"/>
      <c r="AO399" s="78"/>
      <c r="AP399" s="78"/>
      <c r="AQ399" s="78"/>
      <c r="AR399" s="78"/>
      <c r="AS399" s="78"/>
      <c r="AT399" s="78"/>
      <c r="AU399" s="78"/>
      <c r="AV399" s="78"/>
      <c r="AW399" s="78"/>
      <c r="AX399" s="78"/>
      <c r="AY399" s="78"/>
      <c r="AZ399" s="78"/>
      <c r="BA399" s="61">
        <f t="shared" si="67"/>
        <v>10185</v>
      </c>
      <c r="BB399" s="62">
        <f t="shared" si="68"/>
        <v>10185</v>
      </c>
      <c r="BC399" s="57" t="str">
        <f t="shared" si="69"/>
        <v>INR  Ten Thousand One Hundred &amp; Eighty Five  Only</v>
      </c>
      <c r="HQ399" s="16"/>
      <c r="HR399" s="16"/>
      <c r="HS399" s="16"/>
      <c r="HT399" s="16"/>
      <c r="HU399" s="16"/>
    </row>
    <row r="400" spans="1:229" s="15" customFormat="1" ht="28.5" customHeight="1">
      <c r="A400" s="67">
        <v>388</v>
      </c>
      <c r="B400" s="43" t="s">
        <v>1088</v>
      </c>
      <c r="C400" s="70" t="s">
        <v>829</v>
      </c>
      <c r="D400" s="45"/>
      <c r="E400" s="46"/>
      <c r="F400" s="47"/>
      <c r="G400" s="48"/>
      <c r="H400" s="48"/>
      <c r="I400" s="47"/>
      <c r="J400" s="49"/>
      <c r="K400" s="50"/>
      <c r="L400" s="50"/>
      <c r="M400" s="51"/>
      <c r="N400" s="52"/>
      <c r="O400" s="52"/>
      <c r="P400" s="53"/>
      <c r="Q400" s="52"/>
      <c r="R400" s="52"/>
      <c r="S400" s="53"/>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54"/>
      <c r="AZ400" s="54"/>
      <c r="BA400" s="55"/>
      <c r="BB400" s="56"/>
      <c r="BC400" s="57"/>
      <c r="HQ400" s="16">
        <v>1</v>
      </c>
      <c r="HR400" s="16" t="s">
        <v>35</v>
      </c>
      <c r="HS400" s="16" t="s">
        <v>36</v>
      </c>
      <c r="HT400" s="16">
        <v>10</v>
      </c>
      <c r="HU400" s="16" t="s">
        <v>37</v>
      </c>
    </row>
    <row r="401" spans="1:229" s="15" customFormat="1" ht="50.25" customHeight="1">
      <c r="A401" s="67">
        <v>389</v>
      </c>
      <c r="B401" s="75" t="s">
        <v>842</v>
      </c>
      <c r="C401" s="70" t="s">
        <v>830</v>
      </c>
      <c r="D401" s="63">
        <v>80</v>
      </c>
      <c r="E401" s="64" t="s">
        <v>843</v>
      </c>
      <c r="F401" s="74">
        <v>321.26</v>
      </c>
      <c r="G401" s="58"/>
      <c r="H401" s="48"/>
      <c r="I401" s="47" t="s">
        <v>39</v>
      </c>
      <c r="J401" s="49">
        <f t="shared" si="66"/>
        <v>1</v>
      </c>
      <c r="K401" s="50" t="s">
        <v>64</v>
      </c>
      <c r="L401" s="50" t="s">
        <v>7</v>
      </c>
      <c r="M401" s="59"/>
      <c r="N401" s="58"/>
      <c r="O401" s="58"/>
      <c r="P401" s="60"/>
      <c r="Q401" s="58"/>
      <c r="R401" s="58"/>
      <c r="S401" s="60"/>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c r="AY401" s="54"/>
      <c r="AZ401" s="54"/>
      <c r="BA401" s="61">
        <f t="shared" si="67"/>
        <v>25700.8</v>
      </c>
      <c r="BB401" s="62">
        <f t="shared" si="68"/>
        <v>25700.8</v>
      </c>
      <c r="BC401" s="57" t="str">
        <f t="shared" si="69"/>
        <v>INR  Twenty Five Thousand Seven Hundred    and Paise Eighty Only</v>
      </c>
      <c r="HQ401" s="16"/>
      <c r="HR401" s="16"/>
      <c r="HS401" s="16"/>
      <c r="HT401" s="16"/>
      <c r="HU401" s="16"/>
    </row>
    <row r="402" spans="1:229" s="15" customFormat="1" ht="35.25" customHeight="1">
      <c r="A402" s="67">
        <v>390</v>
      </c>
      <c r="B402" s="75" t="s">
        <v>844</v>
      </c>
      <c r="C402" s="70" t="s">
        <v>831</v>
      </c>
      <c r="D402" s="63">
        <v>80</v>
      </c>
      <c r="E402" s="64" t="s">
        <v>247</v>
      </c>
      <c r="F402" s="74">
        <v>315.6</v>
      </c>
      <c r="G402" s="58"/>
      <c r="H402" s="48"/>
      <c r="I402" s="47" t="s">
        <v>39</v>
      </c>
      <c r="J402" s="49">
        <f t="shared" si="66"/>
        <v>1</v>
      </c>
      <c r="K402" s="50" t="s">
        <v>64</v>
      </c>
      <c r="L402" s="50" t="s">
        <v>7</v>
      </c>
      <c r="M402" s="59"/>
      <c r="N402" s="58"/>
      <c r="O402" s="58"/>
      <c r="P402" s="60"/>
      <c r="Q402" s="58"/>
      <c r="R402" s="58"/>
      <c r="S402" s="60"/>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54"/>
      <c r="AZ402" s="54"/>
      <c r="BA402" s="61">
        <f t="shared" si="67"/>
        <v>25248</v>
      </c>
      <c r="BB402" s="62">
        <f t="shared" si="68"/>
        <v>25248</v>
      </c>
      <c r="BC402" s="57" t="str">
        <f t="shared" si="69"/>
        <v>INR  Twenty Five Thousand Two Hundred &amp; Forty Eight  Only</v>
      </c>
      <c r="HQ402" s="16"/>
      <c r="HR402" s="16"/>
      <c r="HS402" s="16"/>
      <c r="HT402" s="16"/>
      <c r="HU402" s="16"/>
    </row>
    <row r="403" spans="1:229" s="15" customFormat="1" ht="30" customHeight="1">
      <c r="A403" s="67">
        <v>391</v>
      </c>
      <c r="B403" s="75" t="s">
        <v>845</v>
      </c>
      <c r="C403" s="70" t="s">
        <v>832</v>
      </c>
      <c r="D403" s="63">
        <v>80</v>
      </c>
      <c r="E403" s="64" t="s">
        <v>247</v>
      </c>
      <c r="F403" s="74">
        <v>72.4</v>
      </c>
      <c r="G403" s="58"/>
      <c r="H403" s="48"/>
      <c r="I403" s="47" t="s">
        <v>39</v>
      </c>
      <c r="J403" s="49">
        <f t="shared" si="66"/>
        <v>1</v>
      </c>
      <c r="K403" s="50" t="s">
        <v>64</v>
      </c>
      <c r="L403" s="50" t="s">
        <v>7</v>
      </c>
      <c r="M403" s="59"/>
      <c r="N403" s="58"/>
      <c r="O403" s="58"/>
      <c r="P403" s="60"/>
      <c r="Q403" s="58"/>
      <c r="R403" s="58"/>
      <c r="S403" s="60"/>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61">
        <f t="shared" si="67"/>
        <v>5792</v>
      </c>
      <c r="BB403" s="62">
        <f t="shared" si="68"/>
        <v>5792</v>
      </c>
      <c r="BC403" s="57" t="str">
        <f t="shared" si="69"/>
        <v>INR  Five Thousand Seven Hundred &amp; Ninety Two  Only</v>
      </c>
      <c r="HQ403" s="16"/>
      <c r="HR403" s="16"/>
      <c r="HS403" s="16"/>
      <c r="HT403" s="16"/>
      <c r="HU403" s="16"/>
    </row>
    <row r="404" spans="1:229" s="15" customFormat="1" ht="38.25" customHeight="1">
      <c r="A404" s="67">
        <v>392</v>
      </c>
      <c r="B404" s="75" t="s">
        <v>846</v>
      </c>
      <c r="C404" s="70" t="s">
        <v>833</v>
      </c>
      <c r="D404" s="63">
        <v>80</v>
      </c>
      <c r="E404" s="64" t="s">
        <v>247</v>
      </c>
      <c r="F404" s="74">
        <v>343.88</v>
      </c>
      <c r="G404" s="58"/>
      <c r="H404" s="48"/>
      <c r="I404" s="47" t="s">
        <v>39</v>
      </c>
      <c r="J404" s="49">
        <f aca="true" t="shared" si="70" ref="J404:J449">IF(I404="Less(-)",-1,1)</f>
        <v>1</v>
      </c>
      <c r="K404" s="50" t="s">
        <v>64</v>
      </c>
      <c r="L404" s="50" t="s">
        <v>7</v>
      </c>
      <c r="M404" s="59"/>
      <c r="N404" s="58"/>
      <c r="O404" s="58"/>
      <c r="P404" s="60"/>
      <c r="Q404" s="58"/>
      <c r="R404" s="58"/>
      <c r="S404" s="60"/>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54"/>
      <c r="AZ404" s="54"/>
      <c r="BA404" s="61">
        <f aca="true" t="shared" si="71" ref="BA404:BA449">total_amount_ba($B$2,$D$2,D404,F404,J404,K404,M404)</f>
        <v>27510.4</v>
      </c>
      <c r="BB404" s="62">
        <f aca="true" t="shared" si="72" ref="BB404:BB449">BA404+SUM(N404:AZ404)</f>
        <v>27510.4</v>
      </c>
      <c r="BC404" s="57" t="str">
        <f aca="true" t="shared" si="73" ref="BC404:BC449">SpellNumber(L404,BB404)</f>
        <v>INR  Twenty Seven Thousand Five Hundred &amp; Ten  and Paise Forty Only</v>
      </c>
      <c r="HQ404" s="16"/>
      <c r="HR404" s="16"/>
      <c r="HS404" s="16"/>
      <c r="HT404" s="16"/>
      <c r="HU404" s="16"/>
    </row>
    <row r="405" spans="1:229" s="15" customFormat="1" ht="36" customHeight="1">
      <c r="A405" s="67">
        <v>393</v>
      </c>
      <c r="B405" s="75" t="s">
        <v>847</v>
      </c>
      <c r="C405" s="70" t="s">
        <v>834</v>
      </c>
      <c r="D405" s="63">
        <v>80</v>
      </c>
      <c r="E405" s="64" t="s">
        <v>247</v>
      </c>
      <c r="F405" s="74">
        <v>343.88</v>
      </c>
      <c r="G405" s="58"/>
      <c r="H405" s="48"/>
      <c r="I405" s="47" t="s">
        <v>39</v>
      </c>
      <c r="J405" s="49">
        <f t="shared" si="70"/>
        <v>1</v>
      </c>
      <c r="K405" s="50" t="s">
        <v>64</v>
      </c>
      <c r="L405" s="50" t="s">
        <v>7</v>
      </c>
      <c r="M405" s="59"/>
      <c r="N405" s="58"/>
      <c r="O405" s="58"/>
      <c r="P405" s="60"/>
      <c r="Q405" s="58"/>
      <c r="R405" s="58"/>
      <c r="S405" s="60"/>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54"/>
      <c r="AZ405" s="54"/>
      <c r="BA405" s="61">
        <f t="shared" si="71"/>
        <v>27510.4</v>
      </c>
      <c r="BB405" s="62">
        <f t="shared" si="72"/>
        <v>27510.4</v>
      </c>
      <c r="BC405" s="57" t="str">
        <f t="shared" si="73"/>
        <v>INR  Twenty Seven Thousand Five Hundred &amp; Ten  and Paise Forty Only</v>
      </c>
      <c r="HQ405" s="16"/>
      <c r="HR405" s="16"/>
      <c r="HS405" s="16"/>
      <c r="HT405" s="16"/>
      <c r="HU405" s="16"/>
    </row>
    <row r="406" spans="1:229" s="15" customFormat="1" ht="32.25" customHeight="1">
      <c r="A406" s="67">
        <v>394</v>
      </c>
      <c r="B406" s="75" t="s">
        <v>848</v>
      </c>
      <c r="C406" s="70" t="s">
        <v>835</v>
      </c>
      <c r="D406" s="63">
        <v>80</v>
      </c>
      <c r="E406" s="64" t="s">
        <v>247</v>
      </c>
      <c r="F406" s="74">
        <v>343.88</v>
      </c>
      <c r="G406" s="58"/>
      <c r="H406" s="48"/>
      <c r="I406" s="47" t="s">
        <v>39</v>
      </c>
      <c r="J406" s="49">
        <f t="shared" si="70"/>
        <v>1</v>
      </c>
      <c r="K406" s="50" t="s">
        <v>64</v>
      </c>
      <c r="L406" s="50" t="s">
        <v>7</v>
      </c>
      <c r="M406" s="59"/>
      <c r="N406" s="58"/>
      <c r="O406" s="58"/>
      <c r="P406" s="60"/>
      <c r="Q406" s="58"/>
      <c r="R406" s="58"/>
      <c r="S406" s="60"/>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54"/>
      <c r="AZ406" s="54"/>
      <c r="BA406" s="61">
        <f t="shared" si="71"/>
        <v>27510.4</v>
      </c>
      <c r="BB406" s="62">
        <f t="shared" si="72"/>
        <v>27510.4</v>
      </c>
      <c r="BC406" s="57" t="str">
        <f t="shared" si="73"/>
        <v>INR  Twenty Seven Thousand Five Hundred &amp; Ten  and Paise Forty Only</v>
      </c>
      <c r="HQ406" s="16"/>
      <c r="HR406" s="16"/>
      <c r="HS406" s="16"/>
      <c r="HT406" s="16"/>
      <c r="HU406" s="16"/>
    </row>
    <row r="407" spans="1:229" s="15" customFormat="1" ht="36" customHeight="1">
      <c r="A407" s="67">
        <v>395</v>
      </c>
      <c r="B407" s="75" t="s">
        <v>849</v>
      </c>
      <c r="C407" s="70" t="s">
        <v>836</v>
      </c>
      <c r="D407" s="63">
        <v>80</v>
      </c>
      <c r="E407" s="64" t="s">
        <v>247</v>
      </c>
      <c r="F407" s="74">
        <v>307.69</v>
      </c>
      <c r="G407" s="58"/>
      <c r="H407" s="48"/>
      <c r="I407" s="47" t="s">
        <v>39</v>
      </c>
      <c r="J407" s="49">
        <f t="shared" si="70"/>
        <v>1</v>
      </c>
      <c r="K407" s="50" t="s">
        <v>64</v>
      </c>
      <c r="L407" s="50" t="s">
        <v>7</v>
      </c>
      <c r="M407" s="59"/>
      <c r="N407" s="58"/>
      <c r="O407" s="58"/>
      <c r="P407" s="60"/>
      <c r="Q407" s="58"/>
      <c r="R407" s="58"/>
      <c r="S407" s="60"/>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54"/>
      <c r="AZ407" s="54"/>
      <c r="BA407" s="61">
        <f t="shared" si="71"/>
        <v>24615.2</v>
      </c>
      <c r="BB407" s="62">
        <f t="shared" si="72"/>
        <v>24615.2</v>
      </c>
      <c r="BC407" s="57" t="str">
        <f t="shared" si="73"/>
        <v>INR  Twenty Four Thousand Six Hundred &amp; Fifteen  and Paise Twenty Only</v>
      </c>
      <c r="HQ407" s="16"/>
      <c r="HR407" s="16"/>
      <c r="HS407" s="16"/>
      <c r="HT407" s="16"/>
      <c r="HU407" s="16"/>
    </row>
    <row r="408" spans="1:229" s="15" customFormat="1" ht="50.25" customHeight="1">
      <c r="A408" s="67">
        <v>396</v>
      </c>
      <c r="B408" s="75" t="s">
        <v>850</v>
      </c>
      <c r="C408" s="70" t="s">
        <v>837</v>
      </c>
      <c r="D408" s="63">
        <v>80</v>
      </c>
      <c r="E408" s="64" t="s">
        <v>247</v>
      </c>
      <c r="F408" s="74">
        <v>39.59</v>
      </c>
      <c r="G408" s="58"/>
      <c r="H408" s="48"/>
      <c r="I408" s="47" t="s">
        <v>39</v>
      </c>
      <c r="J408" s="49">
        <f t="shared" si="70"/>
        <v>1</v>
      </c>
      <c r="K408" s="50" t="s">
        <v>64</v>
      </c>
      <c r="L408" s="50" t="s">
        <v>7</v>
      </c>
      <c r="M408" s="59"/>
      <c r="N408" s="58"/>
      <c r="O408" s="58"/>
      <c r="P408" s="60"/>
      <c r="Q408" s="58"/>
      <c r="R408" s="58"/>
      <c r="S408" s="60"/>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54"/>
      <c r="AZ408" s="54"/>
      <c r="BA408" s="61">
        <f t="shared" si="71"/>
        <v>3167.2</v>
      </c>
      <c r="BB408" s="62">
        <f t="shared" si="72"/>
        <v>3167.2</v>
      </c>
      <c r="BC408" s="57" t="str">
        <f t="shared" si="73"/>
        <v>INR  Three Thousand One Hundred &amp; Sixty Seven  and Paise Twenty Only</v>
      </c>
      <c r="HQ408" s="16"/>
      <c r="HR408" s="16"/>
      <c r="HS408" s="16"/>
      <c r="HT408" s="16"/>
      <c r="HU408" s="16"/>
    </row>
    <row r="409" spans="1:229" s="15" customFormat="1" ht="35.25" customHeight="1">
      <c r="A409" s="67">
        <v>397</v>
      </c>
      <c r="B409" s="75" t="s">
        <v>851</v>
      </c>
      <c r="C409" s="70" t="s">
        <v>838</v>
      </c>
      <c r="D409" s="63">
        <v>80</v>
      </c>
      <c r="E409" s="64" t="s">
        <v>247</v>
      </c>
      <c r="F409" s="74">
        <v>79.18</v>
      </c>
      <c r="G409" s="58"/>
      <c r="H409" s="48"/>
      <c r="I409" s="47" t="s">
        <v>39</v>
      </c>
      <c r="J409" s="49">
        <f t="shared" si="70"/>
        <v>1</v>
      </c>
      <c r="K409" s="50" t="s">
        <v>64</v>
      </c>
      <c r="L409" s="50" t="s">
        <v>7</v>
      </c>
      <c r="M409" s="59"/>
      <c r="N409" s="58"/>
      <c r="O409" s="58"/>
      <c r="P409" s="60"/>
      <c r="Q409" s="58"/>
      <c r="R409" s="58"/>
      <c r="S409" s="60"/>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54"/>
      <c r="AZ409" s="54"/>
      <c r="BA409" s="61">
        <f t="shared" si="71"/>
        <v>6334.4</v>
      </c>
      <c r="BB409" s="62">
        <f t="shared" si="72"/>
        <v>6334.4</v>
      </c>
      <c r="BC409" s="57" t="str">
        <f t="shared" si="73"/>
        <v>INR  Six Thousand Three Hundred &amp; Thirty Four  and Paise Forty Only</v>
      </c>
      <c r="HQ409" s="16"/>
      <c r="HR409" s="16"/>
      <c r="HS409" s="16"/>
      <c r="HT409" s="16"/>
      <c r="HU409" s="16"/>
    </row>
    <row r="410" spans="1:229" s="15" customFormat="1" ht="30" customHeight="1">
      <c r="A410" s="67">
        <v>398</v>
      </c>
      <c r="B410" s="75" t="s">
        <v>852</v>
      </c>
      <c r="C410" s="70" t="s">
        <v>839</v>
      </c>
      <c r="D410" s="63">
        <v>80</v>
      </c>
      <c r="E410" s="64" t="s">
        <v>247</v>
      </c>
      <c r="F410" s="74">
        <v>58.82</v>
      </c>
      <c r="G410" s="58"/>
      <c r="H410" s="48"/>
      <c r="I410" s="47" t="s">
        <v>39</v>
      </c>
      <c r="J410" s="49">
        <f t="shared" si="70"/>
        <v>1</v>
      </c>
      <c r="K410" s="50" t="s">
        <v>64</v>
      </c>
      <c r="L410" s="50" t="s">
        <v>7</v>
      </c>
      <c r="M410" s="59"/>
      <c r="N410" s="58"/>
      <c r="O410" s="58"/>
      <c r="P410" s="60"/>
      <c r="Q410" s="58"/>
      <c r="R410" s="58"/>
      <c r="S410" s="60"/>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54"/>
      <c r="AZ410" s="54"/>
      <c r="BA410" s="61">
        <f t="shared" si="71"/>
        <v>4705.6</v>
      </c>
      <c r="BB410" s="62">
        <f t="shared" si="72"/>
        <v>4705.6</v>
      </c>
      <c r="BC410" s="57" t="str">
        <f t="shared" si="73"/>
        <v>INR  Four Thousand Seven Hundred &amp; Five  and Paise Sixty Only</v>
      </c>
      <c r="HQ410" s="16"/>
      <c r="HR410" s="16"/>
      <c r="HS410" s="16"/>
      <c r="HT410" s="16"/>
      <c r="HU410" s="16"/>
    </row>
    <row r="411" spans="1:229" s="15" customFormat="1" ht="38.25" customHeight="1">
      <c r="A411" s="67">
        <v>399</v>
      </c>
      <c r="B411" s="75" t="s">
        <v>853</v>
      </c>
      <c r="C411" s="70" t="s">
        <v>907</v>
      </c>
      <c r="D411" s="63">
        <v>80</v>
      </c>
      <c r="E411" s="64" t="s">
        <v>247</v>
      </c>
      <c r="F411" s="74">
        <v>10.18</v>
      </c>
      <c r="G411" s="58"/>
      <c r="H411" s="48"/>
      <c r="I411" s="47" t="s">
        <v>39</v>
      </c>
      <c r="J411" s="49">
        <f t="shared" si="70"/>
        <v>1</v>
      </c>
      <c r="K411" s="50" t="s">
        <v>64</v>
      </c>
      <c r="L411" s="50" t="s">
        <v>7</v>
      </c>
      <c r="M411" s="59"/>
      <c r="N411" s="58"/>
      <c r="O411" s="58"/>
      <c r="P411" s="60"/>
      <c r="Q411" s="58"/>
      <c r="R411" s="58"/>
      <c r="S411" s="60"/>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c r="AY411" s="54"/>
      <c r="AZ411" s="54"/>
      <c r="BA411" s="61">
        <f t="shared" si="71"/>
        <v>814.4</v>
      </c>
      <c r="BB411" s="62">
        <f t="shared" si="72"/>
        <v>814.4</v>
      </c>
      <c r="BC411" s="57" t="str">
        <f t="shared" si="73"/>
        <v>INR  Eight Hundred &amp; Fourteen  and Paise Forty Only</v>
      </c>
      <c r="HQ411" s="16"/>
      <c r="HR411" s="16"/>
      <c r="HS411" s="16"/>
      <c r="HT411" s="16"/>
      <c r="HU411" s="16"/>
    </row>
    <row r="412" spans="1:229" s="15" customFormat="1" ht="78.75" customHeight="1">
      <c r="A412" s="67">
        <v>400</v>
      </c>
      <c r="B412" s="75" t="s">
        <v>854</v>
      </c>
      <c r="C412" s="70" t="s">
        <v>908</v>
      </c>
      <c r="D412" s="63">
        <v>40</v>
      </c>
      <c r="E412" s="64" t="s">
        <v>247</v>
      </c>
      <c r="F412" s="74">
        <v>511.3</v>
      </c>
      <c r="G412" s="58"/>
      <c r="H412" s="48"/>
      <c r="I412" s="47" t="s">
        <v>39</v>
      </c>
      <c r="J412" s="49">
        <f t="shared" si="70"/>
        <v>1</v>
      </c>
      <c r="K412" s="50" t="s">
        <v>64</v>
      </c>
      <c r="L412" s="50" t="s">
        <v>7</v>
      </c>
      <c r="M412" s="59"/>
      <c r="N412" s="58"/>
      <c r="O412" s="58"/>
      <c r="P412" s="60"/>
      <c r="Q412" s="58"/>
      <c r="R412" s="58"/>
      <c r="S412" s="60"/>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c r="AY412" s="54"/>
      <c r="AZ412" s="54"/>
      <c r="BA412" s="61">
        <f t="shared" si="71"/>
        <v>20452</v>
      </c>
      <c r="BB412" s="62">
        <f t="shared" si="72"/>
        <v>20452</v>
      </c>
      <c r="BC412" s="57" t="str">
        <f t="shared" si="73"/>
        <v>INR  Twenty Thousand Four Hundred &amp; Fifty Two  Only</v>
      </c>
      <c r="HQ412" s="16"/>
      <c r="HR412" s="16"/>
      <c r="HS412" s="16"/>
      <c r="HT412" s="16"/>
      <c r="HU412" s="16"/>
    </row>
    <row r="413" spans="1:229" s="15" customFormat="1" ht="49.5" customHeight="1">
      <c r="A413" s="67">
        <v>401</v>
      </c>
      <c r="B413" s="75" t="s">
        <v>855</v>
      </c>
      <c r="C413" s="70" t="s">
        <v>909</v>
      </c>
      <c r="D413" s="63">
        <v>150</v>
      </c>
      <c r="E413" s="64" t="s">
        <v>247</v>
      </c>
      <c r="F413" s="74">
        <v>583.7</v>
      </c>
      <c r="G413" s="58"/>
      <c r="H413" s="48"/>
      <c r="I413" s="47" t="s">
        <v>39</v>
      </c>
      <c r="J413" s="49">
        <f t="shared" si="70"/>
        <v>1</v>
      </c>
      <c r="K413" s="50" t="s">
        <v>64</v>
      </c>
      <c r="L413" s="50" t="s">
        <v>7</v>
      </c>
      <c r="M413" s="59"/>
      <c r="N413" s="58"/>
      <c r="O413" s="58"/>
      <c r="P413" s="60"/>
      <c r="Q413" s="58"/>
      <c r="R413" s="58"/>
      <c r="S413" s="60"/>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c r="AY413" s="54"/>
      <c r="AZ413" s="54"/>
      <c r="BA413" s="61">
        <f t="shared" si="71"/>
        <v>87555</v>
      </c>
      <c r="BB413" s="62">
        <f t="shared" si="72"/>
        <v>87555</v>
      </c>
      <c r="BC413" s="57" t="str">
        <f t="shared" si="73"/>
        <v>INR  Eighty Seven Thousand Five Hundred &amp; Fifty Five  Only</v>
      </c>
      <c r="HQ413" s="16"/>
      <c r="HR413" s="16"/>
      <c r="HS413" s="16"/>
      <c r="HT413" s="16"/>
      <c r="HU413" s="16"/>
    </row>
    <row r="414" spans="1:229" s="15" customFormat="1" ht="60" customHeight="1">
      <c r="A414" s="67">
        <v>402</v>
      </c>
      <c r="B414" s="75" t="s">
        <v>856</v>
      </c>
      <c r="C414" s="70" t="s">
        <v>910</v>
      </c>
      <c r="D414" s="63">
        <v>40</v>
      </c>
      <c r="E414" s="64" t="s">
        <v>247</v>
      </c>
      <c r="F414" s="74">
        <v>1415.13</v>
      </c>
      <c r="G414" s="58"/>
      <c r="H414" s="48"/>
      <c r="I414" s="47" t="s">
        <v>39</v>
      </c>
      <c r="J414" s="49">
        <f t="shared" si="70"/>
        <v>1</v>
      </c>
      <c r="K414" s="50" t="s">
        <v>64</v>
      </c>
      <c r="L414" s="50" t="s">
        <v>7</v>
      </c>
      <c r="M414" s="59"/>
      <c r="N414" s="58"/>
      <c r="O414" s="58"/>
      <c r="P414" s="60"/>
      <c r="Q414" s="58"/>
      <c r="R414" s="58"/>
      <c r="S414" s="60"/>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c r="AY414" s="54"/>
      <c r="AZ414" s="54"/>
      <c r="BA414" s="61">
        <f t="shared" si="71"/>
        <v>56605.2</v>
      </c>
      <c r="BB414" s="62">
        <f t="shared" si="72"/>
        <v>56605.2</v>
      </c>
      <c r="BC414" s="57" t="str">
        <f t="shared" si="73"/>
        <v>INR  Fifty Six Thousand Six Hundred &amp; Five  and Paise Twenty Only</v>
      </c>
      <c r="HQ414" s="16"/>
      <c r="HR414" s="16"/>
      <c r="HS414" s="16"/>
      <c r="HT414" s="16"/>
      <c r="HU414" s="16"/>
    </row>
    <row r="415" spans="1:229" s="15" customFormat="1" ht="175.5">
      <c r="A415" s="67">
        <v>403</v>
      </c>
      <c r="B415" s="75" t="s">
        <v>857</v>
      </c>
      <c r="C415" s="70" t="s">
        <v>911</v>
      </c>
      <c r="D415" s="63">
        <v>262.92</v>
      </c>
      <c r="E415" s="64" t="s">
        <v>246</v>
      </c>
      <c r="F415" s="74">
        <v>158.37</v>
      </c>
      <c r="G415" s="58"/>
      <c r="H415" s="48"/>
      <c r="I415" s="47" t="s">
        <v>39</v>
      </c>
      <c r="J415" s="49">
        <f t="shared" si="70"/>
        <v>1</v>
      </c>
      <c r="K415" s="50" t="s">
        <v>64</v>
      </c>
      <c r="L415" s="50" t="s">
        <v>7</v>
      </c>
      <c r="M415" s="59"/>
      <c r="N415" s="58"/>
      <c r="O415" s="58"/>
      <c r="P415" s="60"/>
      <c r="Q415" s="58"/>
      <c r="R415" s="58"/>
      <c r="S415" s="60"/>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54"/>
      <c r="AZ415" s="54"/>
      <c r="BA415" s="61">
        <f t="shared" si="71"/>
        <v>41638.64</v>
      </c>
      <c r="BB415" s="62">
        <f t="shared" si="72"/>
        <v>41638.64</v>
      </c>
      <c r="BC415" s="57" t="str">
        <f t="shared" si="73"/>
        <v>INR  Forty One Thousand Six Hundred &amp; Thirty Eight  and Paise Sixty Four Only</v>
      </c>
      <c r="HQ415" s="16"/>
      <c r="HR415" s="16"/>
      <c r="HS415" s="16"/>
      <c r="HT415" s="16"/>
      <c r="HU415" s="16"/>
    </row>
    <row r="416" spans="1:229" s="15" customFormat="1" ht="175.5">
      <c r="A416" s="67">
        <v>404</v>
      </c>
      <c r="B416" s="75" t="s">
        <v>858</v>
      </c>
      <c r="C416" s="70" t="s">
        <v>912</v>
      </c>
      <c r="D416" s="63">
        <v>788.52</v>
      </c>
      <c r="E416" s="64" t="s">
        <v>246</v>
      </c>
      <c r="F416" s="74">
        <v>193.44</v>
      </c>
      <c r="G416" s="58"/>
      <c r="H416" s="48"/>
      <c r="I416" s="47" t="s">
        <v>39</v>
      </c>
      <c r="J416" s="49">
        <f t="shared" si="70"/>
        <v>1</v>
      </c>
      <c r="K416" s="50" t="s">
        <v>64</v>
      </c>
      <c r="L416" s="50" t="s">
        <v>7</v>
      </c>
      <c r="M416" s="59"/>
      <c r="N416" s="58"/>
      <c r="O416" s="58"/>
      <c r="P416" s="60"/>
      <c r="Q416" s="58"/>
      <c r="R416" s="58"/>
      <c r="S416" s="60"/>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54"/>
      <c r="AZ416" s="54"/>
      <c r="BA416" s="61">
        <f t="shared" si="71"/>
        <v>152531.31</v>
      </c>
      <c r="BB416" s="62">
        <f t="shared" si="72"/>
        <v>152531.31</v>
      </c>
      <c r="BC416" s="57" t="str">
        <f t="shared" si="73"/>
        <v>INR  One Lakh Fifty Two Thousand Five Hundred &amp; Thirty One  and Paise Thirty One Only</v>
      </c>
      <c r="HQ416" s="16"/>
      <c r="HR416" s="16"/>
      <c r="HS416" s="16"/>
      <c r="HT416" s="16"/>
      <c r="HU416" s="16"/>
    </row>
    <row r="417" spans="1:229" s="15" customFormat="1" ht="175.5">
      <c r="A417" s="67">
        <v>405</v>
      </c>
      <c r="B417" s="75" t="s">
        <v>859</v>
      </c>
      <c r="C417" s="70" t="s">
        <v>913</v>
      </c>
      <c r="D417" s="63">
        <v>262.92</v>
      </c>
      <c r="E417" s="64" t="s">
        <v>246</v>
      </c>
      <c r="F417" s="74">
        <v>265.83</v>
      </c>
      <c r="G417" s="58"/>
      <c r="H417" s="48"/>
      <c r="I417" s="47" t="s">
        <v>39</v>
      </c>
      <c r="J417" s="49">
        <f t="shared" si="70"/>
        <v>1</v>
      </c>
      <c r="K417" s="50" t="s">
        <v>64</v>
      </c>
      <c r="L417" s="50" t="s">
        <v>7</v>
      </c>
      <c r="M417" s="59"/>
      <c r="N417" s="58"/>
      <c r="O417" s="58"/>
      <c r="P417" s="60"/>
      <c r="Q417" s="58"/>
      <c r="R417" s="58"/>
      <c r="S417" s="60"/>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54"/>
      <c r="AZ417" s="54"/>
      <c r="BA417" s="61">
        <f t="shared" si="71"/>
        <v>69892.02</v>
      </c>
      <c r="BB417" s="62">
        <f t="shared" si="72"/>
        <v>69892.02</v>
      </c>
      <c r="BC417" s="57" t="str">
        <f t="shared" si="73"/>
        <v>INR  Sixty Nine Thousand Eight Hundred &amp; Ninety Two  and Paise Two Only</v>
      </c>
      <c r="HQ417" s="16"/>
      <c r="HR417" s="16"/>
      <c r="HS417" s="16"/>
      <c r="HT417" s="16"/>
      <c r="HU417" s="16"/>
    </row>
    <row r="418" spans="1:229" s="15" customFormat="1" ht="60.75" customHeight="1">
      <c r="A418" s="67">
        <v>406</v>
      </c>
      <c r="B418" s="75" t="s">
        <v>860</v>
      </c>
      <c r="C418" s="70" t="s">
        <v>914</v>
      </c>
      <c r="D418" s="63">
        <v>150</v>
      </c>
      <c r="E418" s="64" t="s">
        <v>247</v>
      </c>
      <c r="F418" s="74">
        <v>557.68</v>
      </c>
      <c r="G418" s="58"/>
      <c r="H418" s="48"/>
      <c r="I418" s="47" t="s">
        <v>39</v>
      </c>
      <c r="J418" s="49">
        <f t="shared" si="70"/>
        <v>1</v>
      </c>
      <c r="K418" s="50" t="s">
        <v>64</v>
      </c>
      <c r="L418" s="50" t="s">
        <v>7</v>
      </c>
      <c r="M418" s="59"/>
      <c r="N418" s="58"/>
      <c r="O418" s="58"/>
      <c r="P418" s="60"/>
      <c r="Q418" s="58"/>
      <c r="R418" s="58"/>
      <c r="S418" s="60"/>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54"/>
      <c r="AZ418" s="54"/>
      <c r="BA418" s="61">
        <f t="shared" si="71"/>
        <v>83652</v>
      </c>
      <c r="BB418" s="62">
        <f t="shared" si="72"/>
        <v>83652</v>
      </c>
      <c r="BC418" s="57" t="str">
        <f t="shared" si="73"/>
        <v>INR  Eighty Three Thousand Six Hundred &amp; Fifty Two  Only</v>
      </c>
      <c r="HQ418" s="16"/>
      <c r="HR418" s="16"/>
      <c r="HS418" s="16"/>
      <c r="HT418" s="16"/>
      <c r="HU418" s="16"/>
    </row>
    <row r="419" spans="1:229" s="15" customFormat="1" ht="63" customHeight="1">
      <c r="A419" s="67">
        <v>407</v>
      </c>
      <c r="B419" s="75" t="s">
        <v>863</v>
      </c>
      <c r="C419" s="70" t="s">
        <v>915</v>
      </c>
      <c r="D419" s="63">
        <v>50</v>
      </c>
      <c r="E419" s="64" t="s">
        <v>247</v>
      </c>
      <c r="F419" s="74">
        <v>921.93</v>
      </c>
      <c r="G419" s="58"/>
      <c r="H419" s="48"/>
      <c r="I419" s="47" t="s">
        <v>39</v>
      </c>
      <c r="J419" s="49">
        <f t="shared" si="70"/>
        <v>1</v>
      </c>
      <c r="K419" s="50" t="s">
        <v>64</v>
      </c>
      <c r="L419" s="50" t="s">
        <v>7</v>
      </c>
      <c r="M419" s="59"/>
      <c r="N419" s="58"/>
      <c r="O419" s="58"/>
      <c r="P419" s="60"/>
      <c r="Q419" s="58"/>
      <c r="R419" s="58"/>
      <c r="S419" s="60"/>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54"/>
      <c r="AZ419" s="54"/>
      <c r="BA419" s="61">
        <f t="shared" si="71"/>
        <v>46096.5</v>
      </c>
      <c r="BB419" s="62">
        <f t="shared" si="72"/>
        <v>46096.5</v>
      </c>
      <c r="BC419" s="57" t="str">
        <f t="shared" si="73"/>
        <v>INR  Forty Six Thousand  &amp;Ninety Six  and Paise Fifty Only</v>
      </c>
      <c r="HQ419" s="16"/>
      <c r="HR419" s="16"/>
      <c r="HS419" s="16"/>
      <c r="HT419" s="16"/>
      <c r="HU419" s="16"/>
    </row>
    <row r="420" spans="1:229" s="15" customFormat="1" ht="30" customHeight="1">
      <c r="A420" s="67">
        <v>408</v>
      </c>
      <c r="B420" s="75" t="s">
        <v>861</v>
      </c>
      <c r="C420" s="70" t="s">
        <v>916</v>
      </c>
      <c r="D420" s="63">
        <v>150</v>
      </c>
      <c r="E420" s="64" t="s">
        <v>247</v>
      </c>
      <c r="F420" s="74">
        <v>162.89</v>
      </c>
      <c r="G420" s="58"/>
      <c r="H420" s="48"/>
      <c r="I420" s="47" t="s">
        <v>39</v>
      </c>
      <c r="J420" s="49">
        <f t="shared" si="70"/>
        <v>1</v>
      </c>
      <c r="K420" s="50" t="s">
        <v>64</v>
      </c>
      <c r="L420" s="50" t="s">
        <v>7</v>
      </c>
      <c r="M420" s="59"/>
      <c r="N420" s="58"/>
      <c r="O420" s="58"/>
      <c r="P420" s="60"/>
      <c r="Q420" s="58"/>
      <c r="R420" s="58"/>
      <c r="S420" s="60"/>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54"/>
      <c r="AZ420" s="54"/>
      <c r="BA420" s="61">
        <f t="shared" si="71"/>
        <v>24433.5</v>
      </c>
      <c r="BB420" s="62">
        <f t="shared" si="72"/>
        <v>24433.5</v>
      </c>
      <c r="BC420" s="57" t="str">
        <f t="shared" si="73"/>
        <v>INR  Twenty Four Thousand Four Hundred &amp; Thirty Three  and Paise Fifty Only</v>
      </c>
      <c r="HQ420" s="16"/>
      <c r="HR420" s="16"/>
      <c r="HS420" s="16"/>
      <c r="HT420" s="16"/>
      <c r="HU420" s="16"/>
    </row>
    <row r="421" spans="1:229" s="15" customFormat="1" ht="48" customHeight="1">
      <c r="A421" s="67">
        <v>409</v>
      </c>
      <c r="B421" s="75" t="s">
        <v>862</v>
      </c>
      <c r="C421" s="70" t="s">
        <v>917</v>
      </c>
      <c r="D421" s="63">
        <v>50</v>
      </c>
      <c r="E421" s="64" t="s">
        <v>247</v>
      </c>
      <c r="F421" s="74">
        <v>2598.37</v>
      </c>
      <c r="G421" s="58"/>
      <c r="H421" s="48"/>
      <c r="I421" s="47" t="s">
        <v>39</v>
      </c>
      <c r="J421" s="49">
        <f t="shared" si="70"/>
        <v>1</v>
      </c>
      <c r="K421" s="50" t="s">
        <v>64</v>
      </c>
      <c r="L421" s="50" t="s">
        <v>7</v>
      </c>
      <c r="M421" s="59"/>
      <c r="N421" s="58"/>
      <c r="O421" s="58"/>
      <c r="P421" s="60"/>
      <c r="Q421" s="58"/>
      <c r="R421" s="58"/>
      <c r="S421" s="60"/>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61">
        <f t="shared" si="71"/>
        <v>129918.5</v>
      </c>
      <c r="BB421" s="62">
        <f t="shared" si="72"/>
        <v>129918.5</v>
      </c>
      <c r="BC421" s="57" t="str">
        <f t="shared" si="73"/>
        <v>INR  One Lakh Twenty Nine Thousand Nine Hundred &amp; Eighteen  and Paise Fifty Only</v>
      </c>
      <c r="HQ421" s="16"/>
      <c r="HR421" s="16"/>
      <c r="HS421" s="16"/>
      <c r="HT421" s="16"/>
      <c r="HU421" s="16"/>
    </row>
    <row r="422" spans="1:229" s="15" customFormat="1" ht="143.25" customHeight="1">
      <c r="A422" s="67">
        <v>410</v>
      </c>
      <c r="B422" s="75" t="s">
        <v>864</v>
      </c>
      <c r="C422" s="70" t="s">
        <v>918</v>
      </c>
      <c r="D422" s="63">
        <v>50</v>
      </c>
      <c r="E422" s="64" t="s">
        <v>247</v>
      </c>
      <c r="F422" s="74">
        <v>2497.69</v>
      </c>
      <c r="G422" s="58"/>
      <c r="H422" s="48"/>
      <c r="I422" s="47" t="s">
        <v>39</v>
      </c>
      <c r="J422" s="49">
        <f t="shared" si="70"/>
        <v>1</v>
      </c>
      <c r="K422" s="50" t="s">
        <v>64</v>
      </c>
      <c r="L422" s="50" t="s">
        <v>7</v>
      </c>
      <c r="M422" s="59"/>
      <c r="N422" s="58"/>
      <c r="O422" s="58"/>
      <c r="P422" s="60"/>
      <c r="Q422" s="58"/>
      <c r="R422" s="58"/>
      <c r="S422" s="60"/>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c r="AY422" s="54"/>
      <c r="AZ422" s="54"/>
      <c r="BA422" s="61">
        <f t="shared" si="71"/>
        <v>124884.5</v>
      </c>
      <c r="BB422" s="62">
        <f t="shared" si="72"/>
        <v>124884.5</v>
      </c>
      <c r="BC422" s="57" t="str">
        <f t="shared" si="73"/>
        <v>INR  One Lakh Twenty Four Thousand Eight Hundred &amp; Eighty Four  and Paise Fifty Only</v>
      </c>
      <c r="HQ422" s="16"/>
      <c r="HR422" s="16"/>
      <c r="HS422" s="16"/>
      <c r="HT422" s="16"/>
      <c r="HU422" s="16"/>
    </row>
    <row r="423" spans="1:229" s="15" customFormat="1" ht="62.25" customHeight="1">
      <c r="A423" s="67">
        <v>411</v>
      </c>
      <c r="B423" s="75" t="s">
        <v>865</v>
      </c>
      <c r="C423" s="70" t="s">
        <v>919</v>
      </c>
      <c r="D423" s="63">
        <v>100</v>
      </c>
      <c r="E423" s="64" t="s">
        <v>247</v>
      </c>
      <c r="F423" s="74">
        <v>4284.99</v>
      </c>
      <c r="G423" s="58"/>
      <c r="H423" s="48"/>
      <c r="I423" s="47" t="s">
        <v>39</v>
      </c>
      <c r="J423" s="49">
        <f t="shared" si="70"/>
        <v>1</v>
      </c>
      <c r="K423" s="50" t="s">
        <v>64</v>
      </c>
      <c r="L423" s="50" t="s">
        <v>7</v>
      </c>
      <c r="M423" s="59"/>
      <c r="N423" s="58"/>
      <c r="O423" s="58"/>
      <c r="P423" s="60"/>
      <c r="Q423" s="58"/>
      <c r="R423" s="58"/>
      <c r="S423" s="60"/>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54"/>
      <c r="AZ423" s="54"/>
      <c r="BA423" s="61">
        <f t="shared" si="71"/>
        <v>428499</v>
      </c>
      <c r="BB423" s="62">
        <f t="shared" si="72"/>
        <v>428499</v>
      </c>
      <c r="BC423" s="57" t="str">
        <f t="shared" si="73"/>
        <v>INR  Four Lakh Twenty Eight Thousand Four Hundred &amp; Ninety Nine  Only</v>
      </c>
      <c r="HQ423" s="16"/>
      <c r="HR423" s="16"/>
      <c r="HS423" s="16"/>
      <c r="HT423" s="16"/>
      <c r="HU423" s="16"/>
    </row>
    <row r="424" spans="1:229" s="15" customFormat="1" ht="57.75" customHeight="1">
      <c r="A424" s="67">
        <v>412</v>
      </c>
      <c r="B424" s="75" t="s">
        <v>866</v>
      </c>
      <c r="C424" s="70" t="s">
        <v>920</v>
      </c>
      <c r="D424" s="63">
        <v>100</v>
      </c>
      <c r="E424" s="64" t="s">
        <v>247</v>
      </c>
      <c r="F424" s="74">
        <v>102.94</v>
      </c>
      <c r="G424" s="58"/>
      <c r="H424" s="48"/>
      <c r="I424" s="47" t="s">
        <v>39</v>
      </c>
      <c r="J424" s="49">
        <f t="shared" si="70"/>
        <v>1</v>
      </c>
      <c r="K424" s="50" t="s">
        <v>64</v>
      </c>
      <c r="L424" s="50" t="s">
        <v>7</v>
      </c>
      <c r="M424" s="59"/>
      <c r="N424" s="58"/>
      <c r="O424" s="58"/>
      <c r="P424" s="60"/>
      <c r="Q424" s="58"/>
      <c r="R424" s="58"/>
      <c r="S424" s="60"/>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c r="AY424" s="54"/>
      <c r="AZ424" s="54"/>
      <c r="BA424" s="61">
        <f t="shared" si="71"/>
        <v>10294</v>
      </c>
      <c r="BB424" s="62">
        <f t="shared" si="72"/>
        <v>10294</v>
      </c>
      <c r="BC424" s="57" t="str">
        <f t="shared" si="73"/>
        <v>INR  Ten Thousand Two Hundred &amp; Ninety Four  Only</v>
      </c>
      <c r="HQ424" s="16"/>
      <c r="HR424" s="16"/>
      <c r="HS424" s="16"/>
      <c r="HT424" s="16"/>
      <c r="HU424" s="16"/>
    </row>
    <row r="425" spans="1:229" s="15" customFormat="1" ht="61.5" customHeight="1">
      <c r="A425" s="67">
        <v>413</v>
      </c>
      <c r="B425" s="75" t="s">
        <v>868</v>
      </c>
      <c r="C425" s="70" t="s">
        <v>921</v>
      </c>
      <c r="D425" s="63">
        <v>35</v>
      </c>
      <c r="E425" s="64" t="s">
        <v>247</v>
      </c>
      <c r="F425" s="74">
        <v>3511.24</v>
      </c>
      <c r="G425" s="58"/>
      <c r="H425" s="48"/>
      <c r="I425" s="47" t="s">
        <v>39</v>
      </c>
      <c r="J425" s="49">
        <f t="shared" si="70"/>
        <v>1</v>
      </c>
      <c r="K425" s="50" t="s">
        <v>64</v>
      </c>
      <c r="L425" s="50" t="s">
        <v>7</v>
      </c>
      <c r="M425" s="59"/>
      <c r="N425" s="58"/>
      <c r="O425" s="58"/>
      <c r="P425" s="60"/>
      <c r="Q425" s="58"/>
      <c r="R425" s="58"/>
      <c r="S425" s="60"/>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61">
        <f t="shared" si="71"/>
        <v>122893.4</v>
      </c>
      <c r="BB425" s="62">
        <f t="shared" si="72"/>
        <v>122893.4</v>
      </c>
      <c r="BC425" s="57" t="str">
        <f t="shared" si="73"/>
        <v>INR  One Lakh Twenty Two Thousand Eight Hundred &amp; Ninety Three  and Paise Forty Only</v>
      </c>
      <c r="HQ425" s="16"/>
      <c r="HR425" s="16"/>
      <c r="HS425" s="16"/>
      <c r="HT425" s="16"/>
      <c r="HU425" s="16"/>
    </row>
    <row r="426" spans="1:229" s="15" customFormat="1" ht="34.5" customHeight="1">
      <c r="A426" s="67">
        <v>414</v>
      </c>
      <c r="B426" s="75" t="s">
        <v>867</v>
      </c>
      <c r="C426" s="70" t="s">
        <v>922</v>
      </c>
      <c r="D426" s="63">
        <v>100</v>
      </c>
      <c r="E426" s="64" t="s">
        <v>247</v>
      </c>
      <c r="F426" s="74">
        <v>542.98</v>
      </c>
      <c r="G426" s="58"/>
      <c r="H426" s="48"/>
      <c r="I426" s="47" t="s">
        <v>39</v>
      </c>
      <c r="J426" s="49">
        <f t="shared" si="70"/>
        <v>1</v>
      </c>
      <c r="K426" s="50" t="s">
        <v>64</v>
      </c>
      <c r="L426" s="50" t="s">
        <v>7</v>
      </c>
      <c r="M426" s="59"/>
      <c r="N426" s="58"/>
      <c r="O426" s="58"/>
      <c r="P426" s="60"/>
      <c r="Q426" s="58"/>
      <c r="R426" s="58"/>
      <c r="S426" s="60"/>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c r="AY426" s="54"/>
      <c r="AZ426" s="54"/>
      <c r="BA426" s="61">
        <f t="shared" si="71"/>
        <v>54298</v>
      </c>
      <c r="BB426" s="62">
        <f t="shared" si="72"/>
        <v>54298</v>
      </c>
      <c r="BC426" s="57" t="str">
        <f t="shared" si="73"/>
        <v>INR  Fifty Four Thousand Two Hundred &amp; Ninety Eight  Only</v>
      </c>
      <c r="HQ426" s="16"/>
      <c r="HR426" s="16"/>
      <c r="HS426" s="16"/>
      <c r="HT426" s="16"/>
      <c r="HU426" s="16"/>
    </row>
    <row r="427" spans="1:229" s="15" customFormat="1" ht="30" customHeight="1">
      <c r="A427" s="67">
        <v>415</v>
      </c>
      <c r="B427" s="75" t="s">
        <v>869</v>
      </c>
      <c r="C427" s="70" t="s">
        <v>923</v>
      </c>
      <c r="D427" s="63">
        <v>100</v>
      </c>
      <c r="E427" s="64" t="s">
        <v>247</v>
      </c>
      <c r="F427" s="74">
        <v>65.61</v>
      </c>
      <c r="G427" s="58"/>
      <c r="H427" s="48"/>
      <c r="I427" s="47" t="s">
        <v>39</v>
      </c>
      <c r="J427" s="49">
        <f t="shared" si="70"/>
        <v>1</v>
      </c>
      <c r="K427" s="50" t="s">
        <v>64</v>
      </c>
      <c r="L427" s="50" t="s">
        <v>7</v>
      </c>
      <c r="M427" s="59"/>
      <c r="N427" s="58"/>
      <c r="O427" s="58"/>
      <c r="P427" s="60"/>
      <c r="Q427" s="58"/>
      <c r="R427" s="58"/>
      <c r="S427" s="60"/>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c r="AY427" s="54"/>
      <c r="AZ427" s="54"/>
      <c r="BA427" s="61">
        <f t="shared" si="71"/>
        <v>6561</v>
      </c>
      <c r="BB427" s="62">
        <f t="shared" si="72"/>
        <v>6561</v>
      </c>
      <c r="BC427" s="57" t="str">
        <f t="shared" si="73"/>
        <v>INR  Six Thousand Five Hundred &amp; Sixty One  Only</v>
      </c>
      <c r="HQ427" s="16"/>
      <c r="HR427" s="16"/>
      <c r="HS427" s="16"/>
      <c r="HT427" s="16"/>
      <c r="HU427" s="16"/>
    </row>
    <row r="428" spans="1:229" s="15" customFormat="1" ht="50.25" customHeight="1">
      <c r="A428" s="67">
        <v>416</v>
      </c>
      <c r="B428" s="75" t="s">
        <v>870</v>
      </c>
      <c r="C428" s="70" t="s">
        <v>924</v>
      </c>
      <c r="D428" s="63">
        <v>100</v>
      </c>
      <c r="E428" s="64" t="s">
        <v>247</v>
      </c>
      <c r="F428" s="74">
        <v>211.53</v>
      </c>
      <c r="G428" s="58"/>
      <c r="H428" s="48"/>
      <c r="I428" s="47" t="s">
        <v>39</v>
      </c>
      <c r="J428" s="49">
        <f t="shared" si="70"/>
        <v>1</v>
      </c>
      <c r="K428" s="50" t="s">
        <v>64</v>
      </c>
      <c r="L428" s="50" t="s">
        <v>7</v>
      </c>
      <c r="M428" s="59"/>
      <c r="N428" s="58"/>
      <c r="O428" s="58"/>
      <c r="P428" s="60"/>
      <c r="Q428" s="58"/>
      <c r="R428" s="58"/>
      <c r="S428" s="60"/>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c r="AY428" s="54"/>
      <c r="AZ428" s="54"/>
      <c r="BA428" s="61">
        <f t="shared" si="71"/>
        <v>21153</v>
      </c>
      <c r="BB428" s="62">
        <f t="shared" si="72"/>
        <v>21153</v>
      </c>
      <c r="BC428" s="57" t="str">
        <f t="shared" si="73"/>
        <v>INR  Twenty One Thousand One Hundred &amp; Fifty Three  Only</v>
      </c>
      <c r="HQ428" s="16"/>
      <c r="HR428" s="16"/>
      <c r="HS428" s="16"/>
      <c r="HT428" s="16"/>
      <c r="HU428" s="16"/>
    </row>
    <row r="429" spans="1:229" s="15" customFormat="1" ht="38.25" customHeight="1">
      <c r="A429" s="67">
        <v>417</v>
      </c>
      <c r="B429" s="75" t="s">
        <v>871</v>
      </c>
      <c r="C429" s="70" t="s">
        <v>925</v>
      </c>
      <c r="D429" s="63">
        <v>484.38</v>
      </c>
      <c r="E429" s="64" t="s">
        <v>246</v>
      </c>
      <c r="F429" s="74">
        <v>6.79</v>
      </c>
      <c r="G429" s="58"/>
      <c r="H429" s="48"/>
      <c r="I429" s="47" t="s">
        <v>39</v>
      </c>
      <c r="J429" s="49">
        <f t="shared" si="70"/>
        <v>1</v>
      </c>
      <c r="K429" s="50" t="s">
        <v>64</v>
      </c>
      <c r="L429" s="50" t="s">
        <v>7</v>
      </c>
      <c r="M429" s="59"/>
      <c r="N429" s="58"/>
      <c r="O429" s="58"/>
      <c r="P429" s="60"/>
      <c r="Q429" s="58"/>
      <c r="R429" s="58"/>
      <c r="S429" s="60"/>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54"/>
      <c r="AZ429" s="54"/>
      <c r="BA429" s="61">
        <f t="shared" si="71"/>
        <v>3288.94</v>
      </c>
      <c r="BB429" s="62">
        <f t="shared" si="72"/>
        <v>3288.94</v>
      </c>
      <c r="BC429" s="57" t="str">
        <f t="shared" si="73"/>
        <v>INR  Three Thousand Two Hundred &amp; Eighty Eight  and Paise Ninety Four Only</v>
      </c>
      <c r="HQ429" s="16"/>
      <c r="HR429" s="16"/>
      <c r="HS429" s="16"/>
      <c r="HT429" s="16"/>
      <c r="HU429" s="16"/>
    </row>
    <row r="430" spans="1:229" s="15" customFormat="1" ht="36" customHeight="1">
      <c r="A430" s="67">
        <v>418</v>
      </c>
      <c r="B430" s="75" t="s">
        <v>872</v>
      </c>
      <c r="C430" s="70" t="s">
        <v>926</v>
      </c>
      <c r="D430" s="63">
        <v>444.96</v>
      </c>
      <c r="E430" s="64" t="s">
        <v>246</v>
      </c>
      <c r="F430" s="74">
        <v>6.79</v>
      </c>
      <c r="G430" s="58"/>
      <c r="H430" s="48"/>
      <c r="I430" s="47" t="s">
        <v>39</v>
      </c>
      <c r="J430" s="49">
        <f t="shared" si="70"/>
        <v>1</v>
      </c>
      <c r="K430" s="50" t="s">
        <v>64</v>
      </c>
      <c r="L430" s="50" t="s">
        <v>7</v>
      </c>
      <c r="M430" s="59"/>
      <c r="N430" s="58"/>
      <c r="O430" s="58"/>
      <c r="P430" s="60"/>
      <c r="Q430" s="58"/>
      <c r="R430" s="58"/>
      <c r="S430" s="60"/>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c r="AY430" s="54"/>
      <c r="AZ430" s="54"/>
      <c r="BA430" s="61">
        <f t="shared" si="71"/>
        <v>3021.28</v>
      </c>
      <c r="BB430" s="62">
        <f t="shared" si="72"/>
        <v>3021.28</v>
      </c>
      <c r="BC430" s="57" t="str">
        <f t="shared" si="73"/>
        <v>INR  Three Thousand  &amp;Twenty One  and Paise Twenty Eight Only</v>
      </c>
      <c r="HQ430" s="16"/>
      <c r="HR430" s="16"/>
      <c r="HS430" s="16"/>
      <c r="HT430" s="16"/>
      <c r="HU430" s="16"/>
    </row>
    <row r="431" spans="1:229" s="15" customFormat="1" ht="36" customHeight="1">
      <c r="A431" s="67">
        <v>419</v>
      </c>
      <c r="B431" s="75" t="s">
        <v>873</v>
      </c>
      <c r="C431" s="70" t="s">
        <v>927</v>
      </c>
      <c r="D431" s="63">
        <v>293.22</v>
      </c>
      <c r="E431" s="64" t="s">
        <v>246</v>
      </c>
      <c r="F431" s="74">
        <v>9.05</v>
      </c>
      <c r="G431" s="58"/>
      <c r="H431" s="48"/>
      <c r="I431" s="47" t="s">
        <v>39</v>
      </c>
      <c r="J431" s="49">
        <f t="shared" si="70"/>
        <v>1</v>
      </c>
      <c r="K431" s="50" t="s">
        <v>64</v>
      </c>
      <c r="L431" s="50" t="s">
        <v>7</v>
      </c>
      <c r="M431" s="59"/>
      <c r="N431" s="58"/>
      <c r="O431" s="58"/>
      <c r="P431" s="60"/>
      <c r="Q431" s="58"/>
      <c r="R431" s="58"/>
      <c r="S431" s="60"/>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c r="AY431" s="54"/>
      <c r="AZ431" s="54"/>
      <c r="BA431" s="61">
        <f t="shared" si="71"/>
        <v>2653.64</v>
      </c>
      <c r="BB431" s="62">
        <f t="shared" si="72"/>
        <v>2653.64</v>
      </c>
      <c r="BC431" s="57" t="str">
        <f t="shared" si="73"/>
        <v>INR  Two Thousand Six Hundred &amp; Fifty Three  and Paise Sixty Four Only</v>
      </c>
      <c r="HQ431" s="16"/>
      <c r="HR431" s="16"/>
      <c r="HS431" s="16"/>
      <c r="HT431" s="16"/>
      <c r="HU431" s="16"/>
    </row>
    <row r="432" spans="1:229" s="15" customFormat="1" ht="36" customHeight="1">
      <c r="A432" s="67">
        <v>420</v>
      </c>
      <c r="B432" s="75" t="s">
        <v>874</v>
      </c>
      <c r="C432" s="70" t="s">
        <v>928</v>
      </c>
      <c r="D432" s="63">
        <v>510.9</v>
      </c>
      <c r="E432" s="64" t="s">
        <v>246</v>
      </c>
      <c r="F432" s="74">
        <v>9.05</v>
      </c>
      <c r="G432" s="58"/>
      <c r="H432" s="48"/>
      <c r="I432" s="47" t="s">
        <v>39</v>
      </c>
      <c r="J432" s="49">
        <f t="shared" si="70"/>
        <v>1</v>
      </c>
      <c r="K432" s="50" t="s">
        <v>64</v>
      </c>
      <c r="L432" s="50" t="s">
        <v>7</v>
      </c>
      <c r="M432" s="59"/>
      <c r="N432" s="58"/>
      <c r="O432" s="58"/>
      <c r="P432" s="60"/>
      <c r="Q432" s="58"/>
      <c r="R432" s="58"/>
      <c r="S432" s="60"/>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c r="AY432" s="54"/>
      <c r="AZ432" s="54"/>
      <c r="BA432" s="61">
        <f t="shared" si="71"/>
        <v>4623.65</v>
      </c>
      <c r="BB432" s="62">
        <f t="shared" si="72"/>
        <v>4623.65</v>
      </c>
      <c r="BC432" s="57" t="str">
        <f t="shared" si="73"/>
        <v>INR  Four Thousand Six Hundred &amp; Twenty Three  and Paise Sixty Five Only</v>
      </c>
      <c r="HQ432" s="16"/>
      <c r="HR432" s="16"/>
      <c r="HS432" s="16"/>
      <c r="HT432" s="16"/>
      <c r="HU432" s="16"/>
    </row>
    <row r="433" spans="1:229" s="15" customFormat="1" ht="36" customHeight="1">
      <c r="A433" s="67">
        <v>421</v>
      </c>
      <c r="B433" s="75" t="s">
        <v>875</v>
      </c>
      <c r="C433" s="70" t="s">
        <v>929</v>
      </c>
      <c r="D433" s="63">
        <v>510.9</v>
      </c>
      <c r="E433" s="64" t="s">
        <v>246</v>
      </c>
      <c r="F433" s="74">
        <v>9.05</v>
      </c>
      <c r="G433" s="58"/>
      <c r="H433" s="48"/>
      <c r="I433" s="47" t="s">
        <v>39</v>
      </c>
      <c r="J433" s="49">
        <f t="shared" si="70"/>
        <v>1</v>
      </c>
      <c r="K433" s="50" t="s">
        <v>64</v>
      </c>
      <c r="L433" s="50" t="s">
        <v>7</v>
      </c>
      <c r="M433" s="59"/>
      <c r="N433" s="58"/>
      <c r="O433" s="58"/>
      <c r="P433" s="60"/>
      <c r="Q433" s="58"/>
      <c r="R433" s="58"/>
      <c r="S433" s="60"/>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54"/>
      <c r="AZ433" s="54"/>
      <c r="BA433" s="61">
        <f t="shared" si="71"/>
        <v>4623.65</v>
      </c>
      <c r="BB433" s="62">
        <f t="shared" si="72"/>
        <v>4623.65</v>
      </c>
      <c r="BC433" s="57" t="str">
        <f t="shared" si="73"/>
        <v>INR  Four Thousand Six Hundred &amp; Twenty Three  and Paise Sixty Five Only</v>
      </c>
      <c r="HQ433" s="16"/>
      <c r="HR433" s="16"/>
      <c r="HS433" s="16"/>
      <c r="HT433" s="16"/>
      <c r="HU433" s="16"/>
    </row>
    <row r="434" spans="1:229" s="15" customFormat="1" ht="36" customHeight="1">
      <c r="A434" s="67">
        <v>422</v>
      </c>
      <c r="B434" s="75" t="s">
        <v>876</v>
      </c>
      <c r="C434" s="70" t="s">
        <v>930</v>
      </c>
      <c r="D434" s="63">
        <v>510.9</v>
      </c>
      <c r="E434" s="64" t="s">
        <v>246</v>
      </c>
      <c r="F434" s="74">
        <v>12.44</v>
      </c>
      <c r="G434" s="58"/>
      <c r="H434" s="48"/>
      <c r="I434" s="47" t="s">
        <v>39</v>
      </c>
      <c r="J434" s="49">
        <f t="shared" si="70"/>
        <v>1</v>
      </c>
      <c r="K434" s="50" t="s">
        <v>64</v>
      </c>
      <c r="L434" s="50" t="s">
        <v>7</v>
      </c>
      <c r="M434" s="59"/>
      <c r="N434" s="58"/>
      <c r="O434" s="58"/>
      <c r="P434" s="60"/>
      <c r="Q434" s="58"/>
      <c r="R434" s="58"/>
      <c r="S434" s="60"/>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54"/>
      <c r="AZ434" s="54"/>
      <c r="BA434" s="61">
        <f t="shared" si="71"/>
        <v>6355.6</v>
      </c>
      <c r="BB434" s="62">
        <f t="shared" si="72"/>
        <v>6355.6</v>
      </c>
      <c r="BC434" s="57" t="str">
        <f t="shared" si="73"/>
        <v>INR  Six Thousand Three Hundred &amp; Fifty Five  and Paise Sixty Only</v>
      </c>
      <c r="HQ434" s="16"/>
      <c r="HR434" s="16"/>
      <c r="HS434" s="16"/>
      <c r="HT434" s="16"/>
      <c r="HU434" s="16"/>
    </row>
    <row r="435" spans="1:229" s="15" customFormat="1" ht="36" customHeight="1">
      <c r="A435" s="67">
        <v>423</v>
      </c>
      <c r="B435" s="75" t="s">
        <v>877</v>
      </c>
      <c r="C435" s="70" t="s">
        <v>931</v>
      </c>
      <c r="D435" s="63">
        <v>510.9</v>
      </c>
      <c r="E435" s="64" t="s">
        <v>246</v>
      </c>
      <c r="F435" s="74">
        <v>12.44</v>
      </c>
      <c r="G435" s="58"/>
      <c r="H435" s="48"/>
      <c r="I435" s="47" t="s">
        <v>39</v>
      </c>
      <c r="J435" s="49">
        <f t="shared" si="70"/>
        <v>1</v>
      </c>
      <c r="K435" s="50" t="s">
        <v>64</v>
      </c>
      <c r="L435" s="50" t="s">
        <v>7</v>
      </c>
      <c r="M435" s="59"/>
      <c r="N435" s="58"/>
      <c r="O435" s="58"/>
      <c r="P435" s="60"/>
      <c r="Q435" s="58"/>
      <c r="R435" s="58"/>
      <c r="S435" s="60"/>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c r="AY435" s="54"/>
      <c r="AZ435" s="54"/>
      <c r="BA435" s="61">
        <f t="shared" si="71"/>
        <v>6355.6</v>
      </c>
      <c r="BB435" s="62">
        <f t="shared" si="72"/>
        <v>6355.6</v>
      </c>
      <c r="BC435" s="57" t="str">
        <f t="shared" si="73"/>
        <v>INR  Six Thousand Three Hundred &amp; Fifty Five  and Paise Sixty Only</v>
      </c>
      <c r="HQ435" s="16"/>
      <c r="HR435" s="16"/>
      <c r="HS435" s="16"/>
      <c r="HT435" s="16"/>
      <c r="HU435" s="16"/>
    </row>
    <row r="436" spans="1:229" s="15" customFormat="1" ht="72.75" customHeight="1">
      <c r="A436" s="67">
        <v>424</v>
      </c>
      <c r="B436" s="75" t="s">
        <v>878</v>
      </c>
      <c r="C436" s="70" t="s">
        <v>932</v>
      </c>
      <c r="D436" s="63">
        <v>20</v>
      </c>
      <c r="E436" s="64" t="s">
        <v>247</v>
      </c>
      <c r="F436" s="74">
        <v>1031.65</v>
      </c>
      <c r="G436" s="58"/>
      <c r="H436" s="48"/>
      <c r="I436" s="47" t="s">
        <v>39</v>
      </c>
      <c r="J436" s="49">
        <f t="shared" si="70"/>
        <v>1</v>
      </c>
      <c r="K436" s="50" t="s">
        <v>64</v>
      </c>
      <c r="L436" s="50" t="s">
        <v>7</v>
      </c>
      <c r="M436" s="59"/>
      <c r="N436" s="58"/>
      <c r="O436" s="58"/>
      <c r="P436" s="60"/>
      <c r="Q436" s="58"/>
      <c r="R436" s="58"/>
      <c r="S436" s="60"/>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c r="AY436" s="54"/>
      <c r="AZ436" s="54"/>
      <c r="BA436" s="61">
        <f t="shared" si="71"/>
        <v>20633</v>
      </c>
      <c r="BB436" s="62">
        <f t="shared" si="72"/>
        <v>20633</v>
      </c>
      <c r="BC436" s="57" t="str">
        <f t="shared" si="73"/>
        <v>INR  Twenty Thousand Six Hundred &amp; Thirty Three  Only</v>
      </c>
      <c r="HQ436" s="16"/>
      <c r="HR436" s="16"/>
      <c r="HS436" s="16"/>
      <c r="HT436" s="16"/>
      <c r="HU436" s="16"/>
    </row>
    <row r="437" spans="1:229" s="15" customFormat="1" ht="184.5" customHeight="1">
      <c r="A437" s="67">
        <v>425</v>
      </c>
      <c r="B437" s="75" t="s">
        <v>882</v>
      </c>
      <c r="C437" s="70" t="s">
        <v>933</v>
      </c>
      <c r="D437" s="63">
        <v>205</v>
      </c>
      <c r="E437" s="64" t="s">
        <v>246</v>
      </c>
      <c r="F437" s="74">
        <v>235.29</v>
      </c>
      <c r="G437" s="58"/>
      <c r="H437" s="48"/>
      <c r="I437" s="47" t="s">
        <v>39</v>
      </c>
      <c r="J437" s="49">
        <f t="shared" si="70"/>
        <v>1</v>
      </c>
      <c r="K437" s="50" t="s">
        <v>64</v>
      </c>
      <c r="L437" s="50" t="s">
        <v>7</v>
      </c>
      <c r="M437" s="59"/>
      <c r="N437" s="58"/>
      <c r="O437" s="58"/>
      <c r="P437" s="60"/>
      <c r="Q437" s="58"/>
      <c r="R437" s="58"/>
      <c r="S437" s="60"/>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c r="AY437" s="54"/>
      <c r="AZ437" s="54"/>
      <c r="BA437" s="61">
        <f t="shared" si="71"/>
        <v>48234.45</v>
      </c>
      <c r="BB437" s="62">
        <f t="shared" si="72"/>
        <v>48234.45</v>
      </c>
      <c r="BC437" s="57" t="str">
        <f t="shared" si="73"/>
        <v>INR  Forty Eight Thousand Two Hundred &amp; Thirty Four  and Paise Forty Five Only</v>
      </c>
      <c r="HQ437" s="16"/>
      <c r="HR437" s="16"/>
      <c r="HS437" s="16"/>
      <c r="HT437" s="16"/>
      <c r="HU437" s="16"/>
    </row>
    <row r="438" spans="1:229" s="15" customFormat="1" ht="156.75" customHeight="1">
      <c r="A438" s="67">
        <v>426</v>
      </c>
      <c r="B438" s="75" t="s">
        <v>879</v>
      </c>
      <c r="C438" s="70" t="s">
        <v>934</v>
      </c>
      <c r="D438" s="63">
        <v>210</v>
      </c>
      <c r="E438" s="64" t="s">
        <v>246</v>
      </c>
      <c r="F438" s="74">
        <v>320.13</v>
      </c>
      <c r="G438" s="58"/>
      <c r="H438" s="48"/>
      <c r="I438" s="47" t="s">
        <v>39</v>
      </c>
      <c r="J438" s="49">
        <f t="shared" si="70"/>
        <v>1</v>
      </c>
      <c r="K438" s="50" t="s">
        <v>64</v>
      </c>
      <c r="L438" s="50" t="s">
        <v>7</v>
      </c>
      <c r="M438" s="59"/>
      <c r="N438" s="58"/>
      <c r="O438" s="58"/>
      <c r="P438" s="60"/>
      <c r="Q438" s="58"/>
      <c r="R438" s="58"/>
      <c r="S438" s="60"/>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c r="AY438" s="54"/>
      <c r="AZ438" s="54"/>
      <c r="BA438" s="61">
        <f t="shared" si="71"/>
        <v>67227.3</v>
      </c>
      <c r="BB438" s="62">
        <f t="shared" si="72"/>
        <v>67227.3</v>
      </c>
      <c r="BC438" s="57" t="str">
        <f t="shared" si="73"/>
        <v>INR  Sixty Seven Thousand Two Hundred &amp; Twenty Seven  and Paise Thirty Only</v>
      </c>
      <c r="HQ438" s="16"/>
      <c r="HR438" s="16"/>
      <c r="HS438" s="16"/>
      <c r="HT438" s="16"/>
      <c r="HU438" s="16"/>
    </row>
    <row r="439" spans="1:229" s="15" customFormat="1" ht="188.25" customHeight="1">
      <c r="A439" s="67">
        <v>427</v>
      </c>
      <c r="B439" s="75" t="s">
        <v>880</v>
      </c>
      <c r="C439" s="70" t="s">
        <v>935</v>
      </c>
      <c r="D439" s="63">
        <v>220</v>
      </c>
      <c r="E439" s="64" t="s">
        <v>246</v>
      </c>
      <c r="F439" s="74">
        <v>455.87</v>
      </c>
      <c r="G439" s="58"/>
      <c r="H439" s="48"/>
      <c r="I439" s="47" t="s">
        <v>39</v>
      </c>
      <c r="J439" s="49">
        <f t="shared" si="70"/>
        <v>1</v>
      </c>
      <c r="K439" s="50" t="s">
        <v>64</v>
      </c>
      <c r="L439" s="50" t="s">
        <v>7</v>
      </c>
      <c r="M439" s="59"/>
      <c r="N439" s="58"/>
      <c r="O439" s="58"/>
      <c r="P439" s="60"/>
      <c r="Q439" s="58"/>
      <c r="R439" s="58"/>
      <c r="S439" s="60"/>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54"/>
      <c r="AZ439" s="54"/>
      <c r="BA439" s="61">
        <f t="shared" si="71"/>
        <v>100291.4</v>
      </c>
      <c r="BB439" s="62">
        <f t="shared" si="72"/>
        <v>100291.4</v>
      </c>
      <c r="BC439" s="57" t="str">
        <f t="shared" si="73"/>
        <v>INR  One Lakh Two Hundred &amp; Ninety One  and Paise Forty Only</v>
      </c>
      <c r="HQ439" s="16"/>
      <c r="HR439" s="16"/>
      <c r="HS439" s="16"/>
      <c r="HT439" s="16"/>
      <c r="HU439" s="16"/>
    </row>
    <row r="440" spans="1:229" s="15" customFormat="1" ht="175.5">
      <c r="A440" s="67">
        <v>428</v>
      </c>
      <c r="B440" s="75" t="s">
        <v>881</v>
      </c>
      <c r="C440" s="70" t="s">
        <v>936</v>
      </c>
      <c r="D440" s="63">
        <v>210</v>
      </c>
      <c r="E440" s="64" t="s">
        <v>246</v>
      </c>
      <c r="F440" s="74">
        <v>744.33</v>
      </c>
      <c r="G440" s="58"/>
      <c r="H440" s="48"/>
      <c r="I440" s="47" t="s">
        <v>39</v>
      </c>
      <c r="J440" s="49">
        <f t="shared" si="70"/>
        <v>1</v>
      </c>
      <c r="K440" s="50" t="s">
        <v>64</v>
      </c>
      <c r="L440" s="50" t="s">
        <v>7</v>
      </c>
      <c r="M440" s="59"/>
      <c r="N440" s="58"/>
      <c r="O440" s="58"/>
      <c r="P440" s="60"/>
      <c r="Q440" s="58"/>
      <c r="R440" s="58"/>
      <c r="S440" s="60"/>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c r="AY440" s="54"/>
      <c r="AZ440" s="54"/>
      <c r="BA440" s="61">
        <f t="shared" si="71"/>
        <v>156309.3</v>
      </c>
      <c r="BB440" s="62">
        <f t="shared" si="72"/>
        <v>156309.3</v>
      </c>
      <c r="BC440" s="57" t="str">
        <f t="shared" si="73"/>
        <v>INR  One Lakh Fifty Six Thousand Three Hundred &amp; Nine  and Paise Thirty Only</v>
      </c>
      <c r="HQ440" s="16"/>
      <c r="HR440" s="16"/>
      <c r="HS440" s="16"/>
      <c r="HT440" s="16"/>
      <c r="HU440" s="16"/>
    </row>
    <row r="441" spans="1:229" s="15" customFormat="1" ht="51" customHeight="1">
      <c r="A441" s="67">
        <v>429</v>
      </c>
      <c r="B441" s="75" t="s">
        <v>883</v>
      </c>
      <c r="C441" s="70" t="s">
        <v>937</v>
      </c>
      <c r="D441" s="63">
        <v>21</v>
      </c>
      <c r="E441" s="64" t="s">
        <v>247</v>
      </c>
      <c r="F441" s="74">
        <v>10868.57</v>
      </c>
      <c r="G441" s="58"/>
      <c r="H441" s="48"/>
      <c r="I441" s="47" t="s">
        <v>39</v>
      </c>
      <c r="J441" s="49">
        <f t="shared" si="70"/>
        <v>1</v>
      </c>
      <c r="K441" s="50" t="s">
        <v>64</v>
      </c>
      <c r="L441" s="50" t="s">
        <v>7</v>
      </c>
      <c r="M441" s="59"/>
      <c r="N441" s="58"/>
      <c r="O441" s="58"/>
      <c r="P441" s="60"/>
      <c r="Q441" s="58"/>
      <c r="R441" s="58"/>
      <c r="S441" s="60"/>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54"/>
      <c r="AZ441" s="54"/>
      <c r="BA441" s="61">
        <f t="shared" si="71"/>
        <v>228239.97</v>
      </c>
      <c r="BB441" s="62">
        <f t="shared" si="72"/>
        <v>228239.97</v>
      </c>
      <c r="BC441" s="57" t="str">
        <f t="shared" si="73"/>
        <v>INR  Two Lakh Twenty Eight Thousand Two Hundred &amp; Thirty Nine  and Paise Ninety Seven Only</v>
      </c>
      <c r="HQ441" s="16"/>
      <c r="HR441" s="16"/>
      <c r="HS441" s="16"/>
      <c r="HT441" s="16"/>
      <c r="HU441" s="16"/>
    </row>
    <row r="442" spans="1:229" s="15" customFormat="1" ht="45.75" customHeight="1">
      <c r="A442" s="67">
        <v>430</v>
      </c>
      <c r="B442" s="75" t="s">
        <v>884</v>
      </c>
      <c r="C442" s="70" t="s">
        <v>938</v>
      </c>
      <c r="D442" s="63">
        <v>15</v>
      </c>
      <c r="E442" s="64" t="s">
        <v>247</v>
      </c>
      <c r="F442" s="74">
        <v>2575.74</v>
      </c>
      <c r="G442" s="58"/>
      <c r="H442" s="48"/>
      <c r="I442" s="47" t="s">
        <v>39</v>
      </c>
      <c r="J442" s="49">
        <f t="shared" si="70"/>
        <v>1</v>
      </c>
      <c r="K442" s="50" t="s">
        <v>64</v>
      </c>
      <c r="L442" s="50" t="s">
        <v>7</v>
      </c>
      <c r="M442" s="59"/>
      <c r="N442" s="58"/>
      <c r="O442" s="58"/>
      <c r="P442" s="60"/>
      <c r="Q442" s="58"/>
      <c r="R442" s="58"/>
      <c r="S442" s="60"/>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c r="AY442" s="54"/>
      <c r="AZ442" s="54"/>
      <c r="BA442" s="61">
        <f t="shared" si="71"/>
        <v>38636.1</v>
      </c>
      <c r="BB442" s="62">
        <f t="shared" si="72"/>
        <v>38636.1</v>
      </c>
      <c r="BC442" s="57" t="str">
        <f t="shared" si="73"/>
        <v>INR  Thirty Eight Thousand Six Hundred &amp; Thirty Six  and Paise Ten Only</v>
      </c>
      <c r="HQ442" s="16"/>
      <c r="HR442" s="16"/>
      <c r="HS442" s="16"/>
      <c r="HT442" s="16"/>
      <c r="HU442" s="16"/>
    </row>
    <row r="443" spans="1:229" s="15" customFormat="1" ht="45.75" customHeight="1">
      <c r="A443" s="67">
        <v>431</v>
      </c>
      <c r="B443" s="75" t="s">
        <v>885</v>
      </c>
      <c r="C443" s="70" t="s">
        <v>939</v>
      </c>
      <c r="D443" s="63">
        <v>15</v>
      </c>
      <c r="E443" s="64" t="s">
        <v>247</v>
      </c>
      <c r="F443" s="74">
        <v>1798.61</v>
      </c>
      <c r="G443" s="58"/>
      <c r="H443" s="48"/>
      <c r="I443" s="47" t="s">
        <v>39</v>
      </c>
      <c r="J443" s="49">
        <f t="shared" si="70"/>
        <v>1</v>
      </c>
      <c r="K443" s="50" t="s">
        <v>64</v>
      </c>
      <c r="L443" s="50" t="s">
        <v>7</v>
      </c>
      <c r="M443" s="59"/>
      <c r="N443" s="58"/>
      <c r="O443" s="58"/>
      <c r="P443" s="60"/>
      <c r="Q443" s="58"/>
      <c r="R443" s="58"/>
      <c r="S443" s="60"/>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c r="AY443" s="54"/>
      <c r="AZ443" s="54"/>
      <c r="BA443" s="61">
        <f t="shared" si="71"/>
        <v>26979.15</v>
      </c>
      <c r="BB443" s="62">
        <f t="shared" si="72"/>
        <v>26979.15</v>
      </c>
      <c r="BC443" s="57" t="str">
        <f t="shared" si="73"/>
        <v>INR  Twenty Six Thousand Nine Hundred &amp; Seventy Nine  and Paise Fifteen Only</v>
      </c>
      <c r="HQ443" s="16"/>
      <c r="HR443" s="16"/>
      <c r="HS443" s="16"/>
      <c r="HT443" s="16"/>
      <c r="HU443" s="16"/>
    </row>
    <row r="444" spans="1:229" s="15" customFormat="1" ht="45.75" customHeight="1">
      <c r="A444" s="67">
        <v>432</v>
      </c>
      <c r="B444" s="75" t="s">
        <v>886</v>
      </c>
      <c r="C444" s="70" t="s">
        <v>940</v>
      </c>
      <c r="D444" s="63">
        <v>15</v>
      </c>
      <c r="E444" s="64" t="s">
        <v>247</v>
      </c>
      <c r="F444" s="74">
        <v>1312.19</v>
      </c>
      <c r="G444" s="58"/>
      <c r="H444" s="48"/>
      <c r="I444" s="47" t="s">
        <v>39</v>
      </c>
      <c r="J444" s="49">
        <f t="shared" si="70"/>
        <v>1</v>
      </c>
      <c r="K444" s="50" t="s">
        <v>64</v>
      </c>
      <c r="L444" s="50" t="s">
        <v>7</v>
      </c>
      <c r="M444" s="59"/>
      <c r="N444" s="58"/>
      <c r="O444" s="58"/>
      <c r="P444" s="60"/>
      <c r="Q444" s="58"/>
      <c r="R444" s="58"/>
      <c r="S444" s="60"/>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c r="AY444" s="54"/>
      <c r="AZ444" s="54"/>
      <c r="BA444" s="61">
        <f t="shared" si="71"/>
        <v>19682.85</v>
      </c>
      <c r="BB444" s="62">
        <f t="shared" si="72"/>
        <v>19682.85</v>
      </c>
      <c r="BC444" s="57" t="str">
        <f t="shared" si="73"/>
        <v>INR  Nineteen Thousand Six Hundred &amp; Eighty Two  and Paise Eighty Five Only</v>
      </c>
      <c r="HQ444" s="16"/>
      <c r="HR444" s="16"/>
      <c r="HS444" s="16"/>
      <c r="HT444" s="16"/>
      <c r="HU444" s="16"/>
    </row>
    <row r="445" spans="1:229" s="15" customFormat="1" ht="45.75" customHeight="1">
      <c r="A445" s="67">
        <v>433</v>
      </c>
      <c r="B445" s="75" t="s">
        <v>887</v>
      </c>
      <c r="C445" s="70" t="s">
        <v>941</v>
      </c>
      <c r="D445" s="63">
        <v>14</v>
      </c>
      <c r="E445" s="64" t="s">
        <v>247</v>
      </c>
      <c r="F445" s="74">
        <v>880.07</v>
      </c>
      <c r="G445" s="58"/>
      <c r="H445" s="48"/>
      <c r="I445" s="47" t="s">
        <v>39</v>
      </c>
      <c r="J445" s="49">
        <f t="shared" si="70"/>
        <v>1</v>
      </c>
      <c r="K445" s="50" t="s">
        <v>64</v>
      </c>
      <c r="L445" s="50" t="s">
        <v>7</v>
      </c>
      <c r="M445" s="59"/>
      <c r="N445" s="58"/>
      <c r="O445" s="58"/>
      <c r="P445" s="60"/>
      <c r="Q445" s="58"/>
      <c r="R445" s="58"/>
      <c r="S445" s="60"/>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54"/>
      <c r="AZ445" s="54"/>
      <c r="BA445" s="61">
        <f t="shared" si="71"/>
        <v>12320.98</v>
      </c>
      <c r="BB445" s="62">
        <f t="shared" si="72"/>
        <v>12320.98</v>
      </c>
      <c r="BC445" s="57" t="str">
        <f t="shared" si="73"/>
        <v>INR  Twelve Thousand Three Hundred &amp; Twenty  and Paise Ninety Eight Only</v>
      </c>
      <c r="HQ445" s="16"/>
      <c r="HR445" s="16"/>
      <c r="HS445" s="16"/>
      <c r="HT445" s="16"/>
      <c r="HU445" s="16"/>
    </row>
    <row r="446" spans="1:229" s="15" customFormat="1" ht="59.25" customHeight="1">
      <c r="A446" s="67">
        <v>434</v>
      </c>
      <c r="B446" s="75" t="s">
        <v>888</v>
      </c>
      <c r="C446" s="70" t="s">
        <v>942</v>
      </c>
      <c r="D446" s="63">
        <v>739.26</v>
      </c>
      <c r="E446" s="64" t="s">
        <v>246</v>
      </c>
      <c r="F446" s="74">
        <v>238.68</v>
      </c>
      <c r="G446" s="58"/>
      <c r="H446" s="48"/>
      <c r="I446" s="47" t="s">
        <v>39</v>
      </c>
      <c r="J446" s="49">
        <f t="shared" si="70"/>
        <v>1</v>
      </c>
      <c r="K446" s="50" t="s">
        <v>64</v>
      </c>
      <c r="L446" s="50" t="s">
        <v>7</v>
      </c>
      <c r="M446" s="59"/>
      <c r="N446" s="58"/>
      <c r="O446" s="58"/>
      <c r="P446" s="60"/>
      <c r="Q446" s="58"/>
      <c r="R446" s="58"/>
      <c r="S446" s="60"/>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c r="AY446" s="54"/>
      <c r="AZ446" s="54"/>
      <c r="BA446" s="61">
        <f t="shared" si="71"/>
        <v>176446.58</v>
      </c>
      <c r="BB446" s="62">
        <f t="shared" si="72"/>
        <v>176446.58</v>
      </c>
      <c r="BC446" s="57" t="str">
        <f t="shared" si="73"/>
        <v>INR  One Lakh Seventy Six Thousand Four Hundred &amp; Forty Six  and Paise Fifty Eight Only</v>
      </c>
      <c r="HQ446" s="16"/>
      <c r="HR446" s="16"/>
      <c r="HS446" s="16"/>
      <c r="HT446" s="16"/>
      <c r="HU446" s="16"/>
    </row>
    <row r="447" spans="1:229" s="15" customFormat="1" ht="60.75" customHeight="1">
      <c r="A447" s="67">
        <v>435</v>
      </c>
      <c r="B447" s="75" t="s">
        <v>889</v>
      </c>
      <c r="C447" s="70" t="s">
        <v>943</v>
      </c>
      <c r="D447" s="63">
        <v>1153.32</v>
      </c>
      <c r="E447" s="64" t="s">
        <v>246</v>
      </c>
      <c r="F447" s="74">
        <v>356.33</v>
      </c>
      <c r="G447" s="58"/>
      <c r="H447" s="48"/>
      <c r="I447" s="47" t="s">
        <v>39</v>
      </c>
      <c r="J447" s="49">
        <f t="shared" si="70"/>
        <v>1</v>
      </c>
      <c r="K447" s="50" t="s">
        <v>64</v>
      </c>
      <c r="L447" s="50" t="s">
        <v>7</v>
      </c>
      <c r="M447" s="59"/>
      <c r="N447" s="58"/>
      <c r="O447" s="58"/>
      <c r="P447" s="60"/>
      <c r="Q447" s="58"/>
      <c r="R447" s="58"/>
      <c r="S447" s="60"/>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c r="AY447" s="54"/>
      <c r="AZ447" s="54"/>
      <c r="BA447" s="61">
        <f t="shared" si="71"/>
        <v>410962.52</v>
      </c>
      <c r="BB447" s="62">
        <f t="shared" si="72"/>
        <v>410962.52</v>
      </c>
      <c r="BC447" s="57" t="str">
        <f t="shared" si="73"/>
        <v>INR  Four Lakh Ten Thousand Nine Hundred &amp; Sixty Two  and Paise Fifty Two Only</v>
      </c>
      <c r="HQ447" s="16"/>
      <c r="HR447" s="16"/>
      <c r="HS447" s="16"/>
      <c r="HT447" s="16"/>
      <c r="HU447" s="16"/>
    </row>
    <row r="448" spans="1:229" s="15" customFormat="1" ht="61.5" customHeight="1">
      <c r="A448" s="67">
        <v>436</v>
      </c>
      <c r="B448" s="75" t="s">
        <v>890</v>
      </c>
      <c r="C448" s="70" t="s">
        <v>944</v>
      </c>
      <c r="D448" s="63">
        <v>317.79</v>
      </c>
      <c r="E448" s="64" t="s">
        <v>246</v>
      </c>
      <c r="F448" s="74">
        <v>364.25</v>
      </c>
      <c r="G448" s="58"/>
      <c r="H448" s="48"/>
      <c r="I448" s="47" t="s">
        <v>39</v>
      </c>
      <c r="J448" s="49">
        <f t="shared" si="70"/>
        <v>1</v>
      </c>
      <c r="K448" s="50" t="s">
        <v>64</v>
      </c>
      <c r="L448" s="50" t="s">
        <v>7</v>
      </c>
      <c r="M448" s="59"/>
      <c r="N448" s="58"/>
      <c r="O448" s="58"/>
      <c r="P448" s="60"/>
      <c r="Q448" s="58"/>
      <c r="R448" s="58"/>
      <c r="S448" s="60"/>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c r="AY448" s="54"/>
      <c r="AZ448" s="54"/>
      <c r="BA448" s="61">
        <f t="shared" si="71"/>
        <v>115755.01</v>
      </c>
      <c r="BB448" s="62">
        <f t="shared" si="72"/>
        <v>115755.01</v>
      </c>
      <c r="BC448" s="57" t="str">
        <f t="shared" si="73"/>
        <v>INR  One Lakh Fifteen Thousand Seven Hundred &amp; Fifty Five  and Paise One Only</v>
      </c>
      <c r="HQ448" s="16"/>
      <c r="HR448" s="16"/>
      <c r="HS448" s="16"/>
      <c r="HT448" s="16"/>
      <c r="HU448" s="16"/>
    </row>
    <row r="449" spans="1:229" s="15" customFormat="1" ht="60.75" customHeight="1">
      <c r="A449" s="67">
        <v>437</v>
      </c>
      <c r="B449" s="75" t="s">
        <v>891</v>
      </c>
      <c r="C449" s="70" t="s">
        <v>945</v>
      </c>
      <c r="D449" s="63">
        <v>106.11</v>
      </c>
      <c r="E449" s="64" t="s">
        <v>246</v>
      </c>
      <c r="F449" s="74">
        <v>366.51</v>
      </c>
      <c r="G449" s="58"/>
      <c r="H449" s="48"/>
      <c r="I449" s="47" t="s">
        <v>39</v>
      </c>
      <c r="J449" s="49">
        <f t="shared" si="70"/>
        <v>1</v>
      </c>
      <c r="K449" s="50" t="s">
        <v>64</v>
      </c>
      <c r="L449" s="50" t="s">
        <v>7</v>
      </c>
      <c r="M449" s="59"/>
      <c r="N449" s="58"/>
      <c r="O449" s="58"/>
      <c r="P449" s="60"/>
      <c r="Q449" s="58"/>
      <c r="R449" s="58"/>
      <c r="S449" s="60"/>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c r="AY449" s="54"/>
      <c r="AZ449" s="54"/>
      <c r="BA449" s="61">
        <f t="shared" si="71"/>
        <v>38890.38</v>
      </c>
      <c r="BB449" s="62">
        <f t="shared" si="72"/>
        <v>38890.38</v>
      </c>
      <c r="BC449" s="57" t="str">
        <f t="shared" si="73"/>
        <v>INR  Thirty Eight Thousand Eight Hundred &amp; Ninety  and Paise Thirty Eight Only</v>
      </c>
      <c r="HQ449" s="16"/>
      <c r="HR449" s="16"/>
      <c r="HS449" s="16"/>
      <c r="HT449" s="16"/>
      <c r="HU449" s="16"/>
    </row>
    <row r="450" spans="1:229" s="15" customFormat="1" ht="58.5" customHeight="1">
      <c r="A450" s="67">
        <v>438</v>
      </c>
      <c r="B450" s="75" t="s">
        <v>892</v>
      </c>
      <c r="C450" s="70" t="s">
        <v>946</v>
      </c>
      <c r="D450" s="63">
        <v>211.95</v>
      </c>
      <c r="E450" s="64" t="s">
        <v>246</v>
      </c>
      <c r="F450" s="74">
        <v>381.21</v>
      </c>
      <c r="G450" s="58"/>
      <c r="H450" s="48"/>
      <c r="I450" s="47" t="s">
        <v>39</v>
      </c>
      <c r="J450" s="49">
        <f aca="true" t="shared" si="74" ref="J450:J455">IF(I450="Less(-)",-1,1)</f>
        <v>1</v>
      </c>
      <c r="K450" s="50" t="s">
        <v>64</v>
      </c>
      <c r="L450" s="50" t="s">
        <v>7</v>
      </c>
      <c r="M450" s="59"/>
      <c r="N450" s="58"/>
      <c r="O450" s="58"/>
      <c r="P450" s="60"/>
      <c r="Q450" s="58"/>
      <c r="R450" s="58"/>
      <c r="S450" s="60"/>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c r="AY450" s="54"/>
      <c r="AZ450" s="54"/>
      <c r="BA450" s="61">
        <f aca="true" t="shared" si="75" ref="BA450:BA455">total_amount_ba($B$2,$D$2,D450,F450,J450,K450,M450)</f>
        <v>80797.46</v>
      </c>
      <c r="BB450" s="62">
        <f aca="true" t="shared" si="76" ref="BB450:BB455">BA450+SUM(N450:AZ450)</f>
        <v>80797.46</v>
      </c>
      <c r="BC450" s="57" t="str">
        <f aca="true" t="shared" si="77" ref="BC450:BC455">SpellNumber(L450,BB450)</f>
        <v>INR  Eighty Thousand Seven Hundred &amp; Ninety Seven  and Paise Forty Six Only</v>
      </c>
      <c r="HQ450" s="16"/>
      <c r="HR450" s="16"/>
      <c r="HS450" s="16"/>
      <c r="HT450" s="16"/>
      <c r="HU450" s="16"/>
    </row>
    <row r="451" spans="1:229" s="15" customFormat="1" ht="60" customHeight="1">
      <c r="A451" s="67">
        <v>439</v>
      </c>
      <c r="B451" s="75" t="s">
        <v>893</v>
      </c>
      <c r="C451" s="70" t="s">
        <v>947</v>
      </c>
      <c r="D451" s="63">
        <v>142</v>
      </c>
      <c r="E451" s="64" t="s">
        <v>247</v>
      </c>
      <c r="F451" s="74">
        <v>96.15</v>
      </c>
      <c r="G451" s="58"/>
      <c r="H451" s="48"/>
      <c r="I451" s="47" t="s">
        <v>39</v>
      </c>
      <c r="J451" s="49">
        <f t="shared" si="74"/>
        <v>1</v>
      </c>
      <c r="K451" s="50" t="s">
        <v>64</v>
      </c>
      <c r="L451" s="50" t="s">
        <v>7</v>
      </c>
      <c r="M451" s="59"/>
      <c r="N451" s="58"/>
      <c r="O451" s="58"/>
      <c r="P451" s="60"/>
      <c r="Q451" s="58"/>
      <c r="R451" s="58"/>
      <c r="S451" s="60"/>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c r="AY451" s="54"/>
      <c r="AZ451" s="54"/>
      <c r="BA451" s="61">
        <f t="shared" si="75"/>
        <v>13653.3</v>
      </c>
      <c r="BB451" s="62">
        <f t="shared" si="76"/>
        <v>13653.3</v>
      </c>
      <c r="BC451" s="57" t="str">
        <f t="shared" si="77"/>
        <v>INR  Thirteen Thousand Six Hundred &amp; Fifty Three  and Paise Thirty Only</v>
      </c>
      <c r="HQ451" s="16"/>
      <c r="HR451" s="16"/>
      <c r="HS451" s="16"/>
      <c r="HT451" s="16"/>
      <c r="HU451" s="16"/>
    </row>
    <row r="452" spans="1:229" s="15" customFormat="1" ht="60" customHeight="1">
      <c r="A452" s="67">
        <v>440</v>
      </c>
      <c r="B452" s="75" t="s">
        <v>894</v>
      </c>
      <c r="C452" s="70" t="s">
        <v>948</v>
      </c>
      <c r="D452" s="63">
        <v>150</v>
      </c>
      <c r="E452" s="64" t="s">
        <v>247</v>
      </c>
      <c r="F452" s="74">
        <v>96.15</v>
      </c>
      <c r="G452" s="58"/>
      <c r="H452" s="48"/>
      <c r="I452" s="47" t="s">
        <v>39</v>
      </c>
      <c r="J452" s="49">
        <f>IF(I452="Less(-)",-1,1)</f>
        <v>1</v>
      </c>
      <c r="K452" s="50" t="s">
        <v>64</v>
      </c>
      <c r="L452" s="50" t="s">
        <v>7</v>
      </c>
      <c r="M452" s="59"/>
      <c r="N452" s="58"/>
      <c r="O452" s="58"/>
      <c r="P452" s="60"/>
      <c r="Q452" s="58"/>
      <c r="R452" s="58"/>
      <c r="S452" s="60"/>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c r="AY452" s="54"/>
      <c r="AZ452" s="54"/>
      <c r="BA452" s="61">
        <f>total_amount_ba($B$2,$D$2,D452,F452,J452,K452,M452)</f>
        <v>14422.5</v>
      </c>
      <c r="BB452" s="62">
        <f>BA452+SUM(N452:AZ452)</f>
        <v>14422.5</v>
      </c>
      <c r="BC452" s="57" t="str">
        <f>SpellNumber(L452,BB452)</f>
        <v>INR  Fourteen Thousand Four Hundred &amp; Twenty Two  and Paise Fifty Only</v>
      </c>
      <c r="HQ452" s="16"/>
      <c r="HR452" s="16"/>
      <c r="HS452" s="16"/>
      <c r="HT452" s="16"/>
      <c r="HU452" s="16"/>
    </row>
    <row r="453" spans="1:229" s="15" customFormat="1" ht="60.75" customHeight="1">
      <c r="A453" s="67">
        <v>441</v>
      </c>
      <c r="B453" s="75" t="s">
        <v>895</v>
      </c>
      <c r="C453" s="70" t="s">
        <v>949</v>
      </c>
      <c r="D453" s="63">
        <v>170</v>
      </c>
      <c r="E453" s="64" t="s">
        <v>247</v>
      </c>
      <c r="F453" s="74">
        <v>233.03</v>
      </c>
      <c r="G453" s="58"/>
      <c r="H453" s="48"/>
      <c r="I453" s="47" t="s">
        <v>39</v>
      </c>
      <c r="J453" s="49">
        <f t="shared" si="74"/>
        <v>1</v>
      </c>
      <c r="K453" s="50" t="s">
        <v>64</v>
      </c>
      <c r="L453" s="50" t="s">
        <v>7</v>
      </c>
      <c r="M453" s="59"/>
      <c r="N453" s="58"/>
      <c r="O453" s="58"/>
      <c r="P453" s="60"/>
      <c r="Q453" s="58"/>
      <c r="R453" s="58"/>
      <c r="S453" s="60"/>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c r="AY453" s="54"/>
      <c r="AZ453" s="54"/>
      <c r="BA453" s="61">
        <f t="shared" si="75"/>
        <v>39615.1</v>
      </c>
      <c r="BB453" s="62">
        <f t="shared" si="76"/>
        <v>39615.1</v>
      </c>
      <c r="BC453" s="57" t="str">
        <f t="shared" si="77"/>
        <v>INR  Thirty Nine Thousand Six Hundred &amp; Fifteen  and Paise Ten Only</v>
      </c>
      <c r="HQ453" s="16"/>
      <c r="HR453" s="16"/>
      <c r="HS453" s="16"/>
      <c r="HT453" s="16"/>
      <c r="HU453" s="16"/>
    </row>
    <row r="454" spans="1:229" s="15" customFormat="1" ht="60.75" customHeight="1">
      <c r="A454" s="67">
        <v>442</v>
      </c>
      <c r="B454" s="75" t="s">
        <v>896</v>
      </c>
      <c r="C454" s="70" t="s">
        <v>950</v>
      </c>
      <c r="D454" s="63">
        <v>350</v>
      </c>
      <c r="E454" s="64" t="s">
        <v>247</v>
      </c>
      <c r="F454" s="74">
        <v>100.68</v>
      </c>
      <c r="G454" s="58"/>
      <c r="H454" s="48"/>
      <c r="I454" s="47" t="s">
        <v>39</v>
      </c>
      <c r="J454" s="49">
        <f t="shared" si="74"/>
        <v>1</v>
      </c>
      <c r="K454" s="50" t="s">
        <v>64</v>
      </c>
      <c r="L454" s="50" t="s">
        <v>7</v>
      </c>
      <c r="M454" s="59"/>
      <c r="N454" s="58"/>
      <c r="O454" s="58"/>
      <c r="P454" s="60"/>
      <c r="Q454" s="58"/>
      <c r="R454" s="58"/>
      <c r="S454" s="60"/>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c r="AY454" s="54"/>
      <c r="AZ454" s="54"/>
      <c r="BA454" s="61">
        <f t="shared" si="75"/>
        <v>35238</v>
      </c>
      <c r="BB454" s="62">
        <f t="shared" si="76"/>
        <v>35238</v>
      </c>
      <c r="BC454" s="57" t="str">
        <f t="shared" si="77"/>
        <v>INR  Thirty Five Thousand Two Hundred &amp; Thirty Eight  Only</v>
      </c>
      <c r="HQ454" s="16"/>
      <c r="HR454" s="16"/>
      <c r="HS454" s="16"/>
      <c r="HT454" s="16"/>
      <c r="HU454" s="16"/>
    </row>
    <row r="455" spans="1:229" s="15" customFormat="1" ht="62.25" customHeight="1">
      <c r="A455" s="67">
        <v>443</v>
      </c>
      <c r="B455" s="75" t="s">
        <v>898</v>
      </c>
      <c r="C455" s="70" t="s">
        <v>951</v>
      </c>
      <c r="D455" s="63">
        <v>560</v>
      </c>
      <c r="E455" s="64" t="s">
        <v>247</v>
      </c>
      <c r="F455" s="74">
        <v>135.74</v>
      </c>
      <c r="G455" s="58"/>
      <c r="H455" s="48"/>
      <c r="I455" s="47" t="s">
        <v>39</v>
      </c>
      <c r="J455" s="49">
        <f t="shared" si="74"/>
        <v>1</v>
      </c>
      <c r="K455" s="50" t="s">
        <v>64</v>
      </c>
      <c r="L455" s="50" t="s">
        <v>7</v>
      </c>
      <c r="M455" s="59"/>
      <c r="N455" s="58"/>
      <c r="O455" s="58"/>
      <c r="P455" s="60"/>
      <c r="Q455" s="58"/>
      <c r="R455" s="58"/>
      <c r="S455" s="60"/>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c r="AY455" s="54"/>
      <c r="AZ455" s="54"/>
      <c r="BA455" s="61">
        <f t="shared" si="75"/>
        <v>76014.4</v>
      </c>
      <c r="BB455" s="62">
        <f t="shared" si="76"/>
        <v>76014.4</v>
      </c>
      <c r="BC455" s="57" t="str">
        <f t="shared" si="77"/>
        <v>INR  Seventy Six Thousand  &amp;Fourteen  and Paise Forty Only</v>
      </c>
      <c r="HQ455" s="16"/>
      <c r="HR455" s="16"/>
      <c r="HS455" s="16"/>
      <c r="HT455" s="16"/>
      <c r="HU455" s="16"/>
    </row>
    <row r="456" spans="1:229" s="15" customFormat="1" ht="60" customHeight="1">
      <c r="A456" s="67">
        <v>444</v>
      </c>
      <c r="B456" s="75" t="s">
        <v>897</v>
      </c>
      <c r="C456" s="70" t="s">
        <v>952</v>
      </c>
      <c r="D456" s="63">
        <v>45</v>
      </c>
      <c r="E456" s="64" t="s">
        <v>247</v>
      </c>
      <c r="F456" s="74">
        <v>166.29</v>
      </c>
      <c r="G456" s="58"/>
      <c r="H456" s="48"/>
      <c r="I456" s="47" t="s">
        <v>39</v>
      </c>
      <c r="J456" s="49">
        <f aca="true" t="shared" si="78" ref="J456:J517">IF(I456="Less(-)",-1,1)</f>
        <v>1</v>
      </c>
      <c r="K456" s="50" t="s">
        <v>64</v>
      </c>
      <c r="L456" s="50" t="s">
        <v>7</v>
      </c>
      <c r="M456" s="59"/>
      <c r="N456" s="58"/>
      <c r="O456" s="58"/>
      <c r="P456" s="60"/>
      <c r="Q456" s="58"/>
      <c r="R456" s="58"/>
      <c r="S456" s="60"/>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c r="AY456" s="54"/>
      <c r="AZ456" s="54"/>
      <c r="BA456" s="61">
        <f aca="true" t="shared" si="79" ref="BA456:BA517">total_amount_ba($B$2,$D$2,D456,F456,J456,K456,M456)</f>
        <v>7483.05</v>
      </c>
      <c r="BB456" s="62">
        <f aca="true" t="shared" si="80" ref="BB456:BB517">BA456+SUM(N456:AZ456)</f>
        <v>7483.05</v>
      </c>
      <c r="BC456" s="57" t="str">
        <f aca="true" t="shared" si="81" ref="BC456:BC517">SpellNumber(L456,BB456)</f>
        <v>INR  Seven Thousand Four Hundred &amp; Eighty Three  and Paise Five Only</v>
      </c>
      <c r="HQ456" s="16"/>
      <c r="HR456" s="16"/>
      <c r="HS456" s="16"/>
      <c r="HT456" s="16"/>
      <c r="HU456" s="16"/>
    </row>
    <row r="457" spans="1:229" s="15" customFormat="1" ht="72.75" customHeight="1">
      <c r="A457" s="67">
        <v>445</v>
      </c>
      <c r="B457" s="75" t="s">
        <v>899</v>
      </c>
      <c r="C457" s="70" t="s">
        <v>953</v>
      </c>
      <c r="D457" s="63">
        <v>15</v>
      </c>
      <c r="E457" s="64" t="s">
        <v>247</v>
      </c>
      <c r="F457" s="74">
        <v>37.33</v>
      </c>
      <c r="G457" s="58"/>
      <c r="H457" s="48"/>
      <c r="I457" s="47" t="s">
        <v>39</v>
      </c>
      <c r="J457" s="49">
        <f t="shared" si="78"/>
        <v>1</v>
      </c>
      <c r="K457" s="50" t="s">
        <v>64</v>
      </c>
      <c r="L457" s="50" t="s">
        <v>7</v>
      </c>
      <c r="M457" s="59"/>
      <c r="N457" s="58"/>
      <c r="O457" s="58"/>
      <c r="P457" s="60"/>
      <c r="Q457" s="58"/>
      <c r="R457" s="58"/>
      <c r="S457" s="60"/>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c r="AY457" s="54"/>
      <c r="AZ457" s="54"/>
      <c r="BA457" s="61">
        <f t="shared" si="79"/>
        <v>559.95</v>
      </c>
      <c r="BB457" s="62">
        <f t="shared" si="80"/>
        <v>559.95</v>
      </c>
      <c r="BC457" s="57" t="str">
        <f t="shared" si="81"/>
        <v>INR  Five Hundred &amp; Fifty Nine  and Paise Ninety Five Only</v>
      </c>
      <c r="HQ457" s="16"/>
      <c r="HR457" s="16"/>
      <c r="HS457" s="16"/>
      <c r="HT457" s="16"/>
      <c r="HU457" s="16"/>
    </row>
    <row r="458" spans="1:229" s="15" customFormat="1" ht="72.75" customHeight="1">
      <c r="A458" s="67">
        <v>446</v>
      </c>
      <c r="B458" s="75" t="s">
        <v>900</v>
      </c>
      <c r="C458" s="70" t="s">
        <v>954</v>
      </c>
      <c r="D458" s="63">
        <v>2500</v>
      </c>
      <c r="E458" s="64" t="s">
        <v>247</v>
      </c>
      <c r="F458" s="74">
        <v>23.76</v>
      </c>
      <c r="G458" s="58"/>
      <c r="H458" s="48"/>
      <c r="I458" s="47" t="s">
        <v>39</v>
      </c>
      <c r="J458" s="49">
        <f t="shared" si="78"/>
        <v>1</v>
      </c>
      <c r="K458" s="50" t="s">
        <v>64</v>
      </c>
      <c r="L458" s="50" t="s">
        <v>7</v>
      </c>
      <c r="M458" s="59"/>
      <c r="N458" s="58"/>
      <c r="O458" s="58"/>
      <c r="P458" s="60"/>
      <c r="Q458" s="58"/>
      <c r="R458" s="58"/>
      <c r="S458" s="60"/>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54"/>
      <c r="AZ458" s="54"/>
      <c r="BA458" s="61">
        <f t="shared" si="79"/>
        <v>59400</v>
      </c>
      <c r="BB458" s="62">
        <f t="shared" si="80"/>
        <v>59400</v>
      </c>
      <c r="BC458" s="57" t="str">
        <f t="shared" si="81"/>
        <v>INR  Fifty Nine Thousand Four Hundred    Only</v>
      </c>
      <c r="HQ458" s="16"/>
      <c r="HR458" s="16"/>
      <c r="HS458" s="16"/>
      <c r="HT458" s="16"/>
      <c r="HU458" s="16"/>
    </row>
    <row r="459" spans="1:229" s="15" customFormat="1" ht="72.75" customHeight="1">
      <c r="A459" s="67">
        <v>447</v>
      </c>
      <c r="B459" s="75" t="s">
        <v>901</v>
      </c>
      <c r="C459" s="70" t="s">
        <v>955</v>
      </c>
      <c r="D459" s="63">
        <v>1500</v>
      </c>
      <c r="E459" s="64" t="s">
        <v>247</v>
      </c>
      <c r="F459" s="74">
        <v>48.64</v>
      </c>
      <c r="G459" s="58"/>
      <c r="H459" s="48"/>
      <c r="I459" s="47" t="s">
        <v>39</v>
      </c>
      <c r="J459" s="49">
        <f t="shared" si="78"/>
        <v>1</v>
      </c>
      <c r="K459" s="50" t="s">
        <v>64</v>
      </c>
      <c r="L459" s="50" t="s">
        <v>7</v>
      </c>
      <c r="M459" s="59"/>
      <c r="N459" s="58"/>
      <c r="O459" s="58"/>
      <c r="P459" s="60"/>
      <c r="Q459" s="58"/>
      <c r="R459" s="58"/>
      <c r="S459" s="60"/>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c r="AW459" s="54"/>
      <c r="AX459" s="54"/>
      <c r="AY459" s="54"/>
      <c r="AZ459" s="54"/>
      <c r="BA459" s="61">
        <f t="shared" si="79"/>
        <v>72960</v>
      </c>
      <c r="BB459" s="62">
        <f t="shared" si="80"/>
        <v>72960</v>
      </c>
      <c r="BC459" s="57" t="str">
        <f t="shared" si="81"/>
        <v>INR  Seventy Two Thousand Nine Hundred &amp; Sixty  Only</v>
      </c>
      <c r="HQ459" s="16"/>
      <c r="HR459" s="16"/>
      <c r="HS459" s="16"/>
      <c r="HT459" s="16"/>
      <c r="HU459" s="16"/>
    </row>
    <row r="460" spans="1:229" s="15" customFormat="1" ht="55.5" customHeight="1">
      <c r="A460" s="67">
        <v>448</v>
      </c>
      <c r="B460" s="75" t="s">
        <v>902</v>
      </c>
      <c r="C460" s="70" t="s">
        <v>956</v>
      </c>
      <c r="D460" s="63">
        <v>330</v>
      </c>
      <c r="E460" s="64" t="s">
        <v>247</v>
      </c>
      <c r="F460" s="74">
        <v>384.61</v>
      </c>
      <c r="G460" s="58"/>
      <c r="H460" s="48"/>
      <c r="I460" s="47" t="s">
        <v>39</v>
      </c>
      <c r="J460" s="49">
        <f t="shared" si="78"/>
        <v>1</v>
      </c>
      <c r="K460" s="50" t="s">
        <v>64</v>
      </c>
      <c r="L460" s="50" t="s">
        <v>7</v>
      </c>
      <c r="M460" s="59"/>
      <c r="N460" s="58"/>
      <c r="O460" s="58"/>
      <c r="P460" s="60"/>
      <c r="Q460" s="58"/>
      <c r="R460" s="58"/>
      <c r="S460" s="60"/>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c r="AW460" s="54"/>
      <c r="AX460" s="54"/>
      <c r="AY460" s="54"/>
      <c r="AZ460" s="54"/>
      <c r="BA460" s="61">
        <f t="shared" si="79"/>
        <v>126921.3</v>
      </c>
      <c r="BB460" s="62">
        <f t="shared" si="80"/>
        <v>126921.3</v>
      </c>
      <c r="BC460" s="57" t="str">
        <f t="shared" si="81"/>
        <v>INR  One Lakh Twenty Six Thousand Nine Hundred &amp; Twenty One  and Paise Thirty Only</v>
      </c>
      <c r="HQ460" s="16"/>
      <c r="HR460" s="16"/>
      <c r="HS460" s="16"/>
      <c r="HT460" s="16"/>
      <c r="HU460" s="16"/>
    </row>
    <row r="461" spans="1:229" s="15" customFormat="1" ht="55.5" customHeight="1">
      <c r="A461" s="67">
        <v>449</v>
      </c>
      <c r="B461" s="75" t="s">
        <v>903</v>
      </c>
      <c r="C461" s="70" t="s">
        <v>957</v>
      </c>
      <c r="D461" s="63">
        <v>300</v>
      </c>
      <c r="E461" s="64" t="s">
        <v>247</v>
      </c>
      <c r="F461" s="74">
        <v>160.63</v>
      </c>
      <c r="G461" s="58"/>
      <c r="H461" s="48"/>
      <c r="I461" s="47" t="s">
        <v>39</v>
      </c>
      <c r="J461" s="49">
        <f t="shared" si="78"/>
        <v>1</v>
      </c>
      <c r="K461" s="50" t="s">
        <v>64</v>
      </c>
      <c r="L461" s="50" t="s">
        <v>7</v>
      </c>
      <c r="M461" s="59"/>
      <c r="N461" s="58"/>
      <c r="O461" s="58"/>
      <c r="P461" s="60"/>
      <c r="Q461" s="58"/>
      <c r="R461" s="58"/>
      <c r="S461" s="60"/>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c r="AW461" s="54"/>
      <c r="AX461" s="54"/>
      <c r="AY461" s="54"/>
      <c r="AZ461" s="54"/>
      <c r="BA461" s="61">
        <f t="shared" si="79"/>
        <v>48189</v>
      </c>
      <c r="BB461" s="62">
        <f t="shared" si="80"/>
        <v>48189</v>
      </c>
      <c r="BC461" s="57" t="str">
        <f t="shared" si="81"/>
        <v>INR  Forty Eight Thousand One Hundred &amp; Eighty Nine  Only</v>
      </c>
      <c r="HQ461" s="16"/>
      <c r="HR461" s="16"/>
      <c r="HS461" s="16"/>
      <c r="HT461" s="16"/>
      <c r="HU461" s="16"/>
    </row>
    <row r="462" spans="1:229" s="15" customFormat="1" ht="183" customHeight="1">
      <c r="A462" s="67">
        <v>450</v>
      </c>
      <c r="B462" s="75" t="s">
        <v>904</v>
      </c>
      <c r="C462" s="70" t="s">
        <v>958</v>
      </c>
      <c r="D462" s="63">
        <v>739.26</v>
      </c>
      <c r="E462" s="64" t="s">
        <v>905</v>
      </c>
      <c r="F462" s="74">
        <v>50.9</v>
      </c>
      <c r="G462" s="58"/>
      <c r="H462" s="48"/>
      <c r="I462" s="47" t="s">
        <v>39</v>
      </c>
      <c r="J462" s="49">
        <f t="shared" si="78"/>
        <v>1</v>
      </c>
      <c r="K462" s="50" t="s">
        <v>64</v>
      </c>
      <c r="L462" s="50" t="s">
        <v>7</v>
      </c>
      <c r="M462" s="59"/>
      <c r="N462" s="58"/>
      <c r="O462" s="58"/>
      <c r="P462" s="60"/>
      <c r="Q462" s="58"/>
      <c r="R462" s="58"/>
      <c r="S462" s="60"/>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c r="AS462" s="54"/>
      <c r="AT462" s="54"/>
      <c r="AU462" s="54"/>
      <c r="AV462" s="54"/>
      <c r="AW462" s="54"/>
      <c r="AX462" s="54"/>
      <c r="AY462" s="54"/>
      <c r="AZ462" s="54"/>
      <c r="BA462" s="61">
        <f t="shared" si="79"/>
        <v>37628.33</v>
      </c>
      <c r="BB462" s="62">
        <f t="shared" si="80"/>
        <v>37628.33</v>
      </c>
      <c r="BC462" s="57" t="str">
        <f t="shared" si="81"/>
        <v>INR  Thirty Seven Thousand Six Hundred &amp; Twenty Eight  and Paise Thirty Three Only</v>
      </c>
      <c r="HQ462" s="16"/>
      <c r="HR462" s="16"/>
      <c r="HS462" s="16"/>
      <c r="HT462" s="16"/>
      <c r="HU462" s="16"/>
    </row>
    <row r="463" spans="1:229" s="15" customFormat="1" ht="188.25" customHeight="1">
      <c r="A463" s="67">
        <v>451</v>
      </c>
      <c r="B463" s="75" t="s">
        <v>906</v>
      </c>
      <c r="C463" s="70" t="s">
        <v>1025</v>
      </c>
      <c r="D463" s="63">
        <v>2118.15</v>
      </c>
      <c r="E463" s="64" t="s">
        <v>905</v>
      </c>
      <c r="F463" s="74">
        <v>64.48</v>
      </c>
      <c r="G463" s="58"/>
      <c r="H463" s="48"/>
      <c r="I463" s="47" t="s">
        <v>39</v>
      </c>
      <c r="J463" s="49">
        <f t="shared" si="78"/>
        <v>1</v>
      </c>
      <c r="K463" s="50" t="s">
        <v>64</v>
      </c>
      <c r="L463" s="50" t="s">
        <v>7</v>
      </c>
      <c r="M463" s="59"/>
      <c r="N463" s="58"/>
      <c r="O463" s="58"/>
      <c r="P463" s="60"/>
      <c r="Q463" s="58"/>
      <c r="R463" s="58"/>
      <c r="S463" s="60"/>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c r="AT463" s="54"/>
      <c r="AU463" s="54"/>
      <c r="AV463" s="54"/>
      <c r="AW463" s="54"/>
      <c r="AX463" s="54"/>
      <c r="AY463" s="54"/>
      <c r="AZ463" s="54"/>
      <c r="BA463" s="61">
        <f t="shared" si="79"/>
        <v>136578.31</v>
      </c>
      <c r="BB463" s="62">
        <f t="shared" si="80"/>
        <v>136578.31</v>
      </c>
      <c r="BC463" s="57" t="str">
        <f t="shared" si="81"/>
        <v>INR  One Lakh Thirty Six Thousand Five Hundred &amp; Seventy Eight  and Paise Thirty One Only</v>
      </c>
      <c r="HQ463" s="16"/>
      <c r="HR463" s="16"/>
      <c r="HS463" s="16"/>
      <c r="HT463" s="16"/>
      <c r="HU463" s="16"/>
    </row>
    <row r="464" spans="1:229" s="15" customFormat="1" ht="18.75" customHeight="1">
      <c r="A464" s="67">
        <v>452</v>
      </c>
      <c r="B464" s="80" t="s">
        <v>1090</v>
      </c>
      <c r="C464" s="70" t="s">
        <v>1026</v>
      </c>
      <c r="D464" s="45"/>
      <c r="E464" s="46"/>
      <c r="F464" s="47"/>
      <c r="G464" s="48"/>
      <c r="H464" s="48"/>
      <c r="I464" s="47"/>
      <c r="J464" s="49"/>
      <c r="K464" s="50"/>
      <c r="L464" s="50"/>
      <c r="M464" s="51"/>
      <c r="N464" s="52"/>
      <c r="O464" s="52"/>
      <c r="P464" s="53"/>
      <c r="Q464" s="52"/>
      <c r="R464" s="52"/>
      <c r="S464" s="53"/>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c r="AS464" s="54"/>
      <c r="AT464" s="54"/>
      <c r="AU464" s="54"/>
      <c r="AV464" s="54"/>
      <c r="AW464" s="54"/>
      <c r="AX464" s="54"/>
      <c r="AY464" s="54"/>
      <c r="AZ464" s="54"/>
      <c r="BA464" s="55"/>
      <c r="BB464" s="56"/>
      <c r="BC464" s="57"/>
      <c r="HQ464" s="16">
        <v>1</v>
      </c>
      <c r="HR464" s="16" t="s">
        <v>35</v>
      </c>
      <c r="HS464" s="16" t="s">
        <v>36</v>
      </c>
      <c r="HT464" s="16">
        <v>10</v>
      </c>
      <c r="HU464" s="16" t="s">
        <v>37</v>
      </c>
    </row>
    <row r="465" spans="1:229" s="15" customFormat="1" ht="213" customHeight="1">
      <c r="A465" s="67">
        <v>453</v>
      </c>
      <c r="B465" s="75" t="s">
        <v>1089</v>
      </c>
      <c r="C465" s="70" t="s">
        <v>1027</v>
      </c>
      <c r="D465" s="63">
        <v>1352.76</v>
      </c>
      <c r="E465" s="64" t="s">
        <v>709</v>
      </c>
      <c r="F465" s="74">
        <v>1840.46</v>
      </c>
      <c r="G465" s="58"/>
      <c r="H465" s="48"/>
      <c r="I465" s="47" t="s">
        <v>39</v>
      </c>
      <c r="J465" s="49">
        <f t="shared" si="78"/>
        <v>1</v>
      </c>
      <c r="K465" s="50" t="s">
        <v>64</v>
      </c>
      <c r="L465" s="50" t="s">
        <v>7</v>
      </c>
      <c r="M465" s="59"/>
      <c r="N465" s="58"/>
      <c r="O465" s="58"/>
      <c r="P465" s="60"/>
      <c r="Q465" s="58"/>
      <c r="R465" s="58"/>
      <c r="S465" s="60"/>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54"/>
      <c r="AY465" s="54"/>
      <c r="AZ465" s="54"/>
      <c r="BA465" s="61">
        <f t="shared" si="79"/>
        <v>2489700.67</v>
      </c>
      <c r="BB465" s="62">
        <f t="shared" si="80"/>
        <v>2489700.67</v>
      </c>
      <c r="BC465" s="57" t="str">
        <f t="shared" si="81"/>
        <v>INR  Twenty Four Lakh Eighty Nine Thousand Seven Hundred    and Paise Sixty Seven Only</v>
      </c>
      <c r="HQ465" s="16"/>
      <c r="HR465" s="16"/>
      <c r="HS465" s="16"/>
      <c r="HT465" s="16"/>
      <c r="HU465" s="16"/>
    </row>
    <row r="466" spans="1:229" s="15" customFormat="1" ht="156.75" customHeight="1">
      <c r="A466" s="67">
        <v>454</v>
      </c>
      <c r="B466" s="75" t="s">
        <v>959</v>
      </c>
      <c r="C466" s="70" t="s">
        <v>1028</v>
      </c>
      <c r="D466" s="63">
        <v>150</v>
      </c>
      <c r="E466" s="64" t="s">
        <v>408</v>
      </c>
      <c r="F466" s="74">
        <v>890.25</v>
      </c>
      <c r="G466" s="58"/>
      <c r="H466" s="48"/>
      <c r="I466" s="47" t="s">
        <v>39</v>
      </c>
      <c r="J466" s="49">
        <f t="shared" si="78"/>
        <v>1</v>
      </c>
      <c r="K466" s="50" t="s">
        <v>64</v>
      </c>
      <c r="L466" s="50" t="s">
        <v>7</v>
      </c>
      <c r="M466" s="59"/>
      <c r="N466" s="58"/>
      <c r="O466" s="58"/>
      <c r="P466" s="60"/>
      <c r="Q466" s="58"/>
      <c r="R466" s="58"/>
      <c r="S466" s="60"/>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c r="AT466" s="54"/>
      <c r="AU466" s="54"/>
      <c r="AV466" s="54"/>
      <c r="AW466" s="54"/>
      <c r="AX466" s="54"/>
      <c r="AY466" s="54"/>
      <c r="AZ466" s="54"/>
      <c r="BA466" s="61">
        <f t="shared" si="79"/>
        <v>133537.5</v>
      </c>
      <c r="BB466" s="62">
        <f t="shared" si="80"/>
        <v>133537.5</v>
      </c>
      <c r="BC466" s="57" t="str">
        <f t="shared" si="81"/>
        <v>INR  One Lakh Thirty Three Thousand Five Hundred &amp; Thirty Seven  and Paise Fifty Only</v>
      </c>
      <c r="HQ466" s="16"/>
      <c r="HR466" s="16"/>
      <c r="HS466" s="16"/>
      <c r="HT466" s="16"/>
      <c r="HU466" s="16"/>
    </row>
    <row r="467" spans="1:229" s="15" customFormat="1" ht="230.25" customHeight="1">
      <c r="A467" s="67">
        <v>455</v>
      </c>
      <c r="B467" s="75" t="s">
        <v>960</v>
      </c>
      <c r="C467" s="70" t="s">
        <v>1029</v>
      </c>
      <c r="D467" s="63">
        <v>2.7</v>
      </c>
      <c r="E467" s="64" t="s">
        <v>961</v>
      </c>
      <c r="F467" s="74">
        <v>82128.51</v>
      </c>
      <c r="G467" s="58"/>
      <c r="H467" s="48"/>
      <c r="I467" s="47" t="s">
        <v>39</v>
      </c>
      <c r="J467" s="49">
        <f t="shared" si="78"/>
        <v>1</v>
      </c>
      <c r="K467" s="50" t="s">
        <v>64</v>
      </c>
      <c r="L467" s="50" t="s">
        <v>7</v>
      </c>
      <c r="M467" s="59"/>
      <c r="N467" s="58"/>
      <c r="O467" s="58"/>
      <c r="P467" s="60"/>
      <c r="Q467" s="58"/>
      <c r="R467" s="58"/>
      <c r="S467" s="60"/>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61">
        <f t="shared" si="79"/>
        <v>221746.98</v>
      </c>
      <c r="BB467" s="62">
        <f t="shared" si="80"/>
        <v>221746.98</v>
      </c>
      <c r="BC467" s="57" t="str">
        <f t="shared" si="81"/>
        <v>INR  Two Lakh Twenty One Thousand Seven Hundred &amp; Forty Six  and Paise Ninety Eight Only</v>
      </c>
      <c r="HQ467" s="16"/>
      <c r="HR467" s="16"/>
      <c r="HS467" s="16"/>
      <c r="HT467" s="16"/>
      <c r="HU467" s="16"/>
    </row>
    <row r="468" spans="1:229" s="15" customFormat="1" ht="18.75" customHeight="1">
      <c r="A468" s="67">
        <v>456</v>
      </c>
      <c r="B468" s="79" t="s">
        <v>1091</v>
      </c>
      <c r="C468" s="70" t="s">
        <v>1030</v>
      </c>
      <c r="D468" s="45"/>
      <c r="E468" s="46"/>
      <c r="F468" s="47"/>
      <c r="G468" s="48"/>
      <c r="H468" s="48"/>
      <c r="I468" s="47"/>
      <c r="J468" s="49"/>
      <c r="K468" s="50"/>
      <c r="L468" s="50"/>
      <c r="M468" s="51"/>
      <c r="N468" s="52"/>
      <c r="O468" s="52"/>
      <c r="P468" s="53"/>
      <c r="Q468" s="52"/>
      <c r="R468" s="52"/>
      <c r="S468" s="53"/>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54"/>
      <c r="BA468" s="55"/>
      <c r="BB468" s="56"/>
      <c r="BC468" s="57"/>
      <c r="HQ468" s="16">
        <v>1</v>
      </c>
      <c r="HR468" s="16" t="s">
        <v>35</v>
      </c>
      <c r="HS468" s="16" t="s">
        <v>36</v>
      </c>
      <c r="HT468" s="16">
        <v>10</v>
      </c>
      <c r="HU468" s="16" t="s">
        <v>37</v>
      </c>
    </row>
    <row r="469" spans="1:229" s="15" customFormat="1" ht="52.5" customHeight="1">
      <c r="A469" s="67">
        <v>457</v>
      </c>
      <c r="B469" s="75" t="s">
        <v>962</v>
      </c>
      <c r="C469" s="70" t="s">
        <v>1031</v>
      </c>
      <c r="D469" s="63">
        <v>1</v>
      </c>
      <c r="E469" s="64" t="s">
        <v>963</v>
      </c>
      <c r="F469" s="74">
        <v>36717.62</v>
      </c>
      <c r="G469" s="58"/>
      <c r="H469" s="48"/>
      <c r="I469" s="47" t="s">
        <v>39</v>
      </c>
      <c r="J469" s="49">
        <f t="shared" si="78"/>
        <v>1</v>
      </c>
      <c r="K469" s="50" t="s">
        <v>64</v>
      </c>
      <c r="L469" s="50" t="s">
        <v>7</v>
      </c>
      <c r="M469" s="59"/>
      <c r="N469" s="58"/>
      <c r="O469" s="58"/>
      <c r="P469" s="60"/>
      <c r="Q469" s="58"/>
      <c r="R469" s="58"/>
      <c r="S469" s="60"/>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54"/>
      <c r="AZ469" s="54"/>
      <c r="BA469" s="61">
        <f t="shared" si="79"/>
        <v>36717.62</v>
      </c>
      <c r="BB469" s="62">
        <f t="shared" si="80"/>
        <v>36717.62</v>
      </c>
      <c r="BC469" s="57" t="str">
        <f t="shared" si="81"/>
        <v>INR  Thirty Six Thousand Seven Hundred &amp; Seventeen  and Paise Sixty Two Only</v>
      </c>
      <c r="HQ469" s="16"/>
      <c r="HR469" s="16"/>
      <c r="HS469" s="16"/>
      <c r="HT469" s="16"/>
      <c r="HU469" s="16"/>
    </row>
    <row r="470" spans="1:229" s="15" customFormat="1" ht="48" customHeight="1">
      <c r="A470" s="67">
        <v>458</v>
      </c>
      <c r="B470" s="75" t="s">
        <v>964</v>
      </c>
      <c r="C470" s="70" t="s">
        <v>1032</v>
      </c>
      <c r="D470" s="63">
        <v>4</v>
      </c>
      <c r="E470" s="64" t="s">
        <v>965</v>
      </c>
      <c r="F470" s="74">
        <v>15780.24</v>
      </c>
      <c r="G470" s="58"/>
      <c r="H470" s="48"/>
      <c r="I470" s="47" t="s">
        <v>39</v>
      </c>
      <c r="J470" s="49">
        <f t="shared" si="78"/>
        <v>1</v>
      </c>
      <c r="K470" s="50" t="s">
        <v>64</v>
      </c>
      <c r="L470" s="50" t="s">
        <v>7</v>
      </c>
      <c r="M470" s="59"/>
      <c r="N470" s="58"/>
      <c r="O470" s="58"/>
      <c r="P470" s="60"/>
      <c r="Q470" s="58"/>
      <c r="R470" s="58"/>
      <c r="S470" s="60"/>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54"/>
      <c r="AZ470" s="54"/>
      <c r="BA470" s="61">
        <f t="shared" si="79"/>
        <v>63120.96</v>
      </c>
      <c r="BB470" s="62">
        <f t="shared" si="80"/>
        <v>63120.96</v>
      </c>
      <c r="BC470" s="57" t="str">
        <f t="shared" si="81"/>
        <v>INR  Sixty Three Thousand One Hundred &amp; Twenty  and Paise Ninety Six Only</v>
      </c>
      <c r="HQ470" s="16"/>
      <c r="HR470" s="16"/>
      <c r="HS470" s="16"/>
      <c r="HT470" s="16"/>
      <c r="HU470" s="16"/>
    </row>
    <row r="471" spans="1:229" s="15" customFormat="1" ht="47.25" customHeight="1">
      <c r="A471" s="67">
        <v>459</v>
      </c>
      <c r="B471" s="75" t="s">
        <v>966</v>
      </c>
      <c r="C471" s="70" t="s">
        <v>1033</v>
      </c>
      <c r="D471" s="63">
        <v>40</v>
      </c>
      <c r="E471" s="64" t="s">
        <v>967</v>
      </c>
      <c r="F471" s="74">
        <v>972.83</v>
      </c>
      <c r="G471" s="58"/>
      <c r="H471" s="48"/>
      <c r="I471" s="47" t="s">
        <v>39</v>
      </c>
      <c r="J471" s="49">
        <f t="shared" si="78"/>
        <v>1</v>
      </c>
      <c r="K471" s="50" t="s">
        <v>64</v>
      </c>
      <c r="L471" s="50" t="s">
        <v>7</v>
      </c>
      <c r="M471" s="59"/>
      <c r="N471" s="58"/>
      <c r="O471" s="58"/>
      <c r="P471" s="60"/>
      <c r="Q471" s="58"/>
      <c r="R471" s="58"/>
      <c r="S471" s="60"/>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61">
        <f t="shared" si="79"/>
        <v>38913.2</v>
      </c>
      <c r="BB471" s="62">
        <f t="shared" si="80"/>
        <v>38913.2</v>
      </c>
      <c r="BC471" s="57" t="str">
        <f t="shared" si="81"/>
        <v>INR  Thirty Eight Thousand Nine Hundred &amp; Thirteen  and Paise Twenty Only</v>
      </c>
      <c r="HQ471" s="16"/>
      <c r="HR471" s="16"/>
      <c r="HS471" s="16"/>
      <c r="HT471" s="16"/>
      <c r="HU471" s="16"/>
    </row>
    <row r="472" spans="1:229" s="15" customFormat="1" ht="46.5" customHeight="1">
      <c r="A472" s="67">
        <v>460</v>
      </c>
      <c r="B472" s="75" t="s">
        <v>971</v>
      </c>
      <c r="C472" s="70" t="s">
        <v>1034</v>
      </c>
      <c r="D472" s="63">
        <v>160</v>
      </c>
      <c r="E472" s="64" t="s">
        <v>967</v>
      </c>
      <c r="F472" s="74">
        <v>527.14</v>
      </c>
      <c r="G472" s="58"/>
      <c r="H472" s="48"/>
      <c r="I472" s="47" t="s">
        <v>39</v>
      </c>
      <c r="J472" s="49">
        <f t="shared" si="78"/>
        <v>1</v>
      </c>
      <c r="K472" s="50" t="s">
        <v>64</v>
      </c>
      <c r="L472" s="50" t="s">
        <v>7</v>
      </c>
      <c r="M472" s="59"/>
      <c r="N472" s="58"/>
      <c r="O472" s="58"/>
      <c r="P472" s="60"/>
      <c r="Q472" s="58"/>
      <c r="R472" s="58"/>
      <c r="S472" s="60"/>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54"/>
      <c r="AZ472" s="54"/>
      <c r="BA472" s="61">
        <f t="shared" si="79"/>
        <v>84342.4</v>
      </c>
      <c r="BB472" s="62">
        <f t="shared" si="80"/>
        <v>84342.4</v>
      </c>
      <c r="BC472" s="57" t="str">
        <f t="shared" si="81"/>
        <v>INR  Eighty Four Thousand Three Hundred &amp; Forty Two  and Paise Forty Only</v>
      </c>
      <c r="HQ472" s="16"/>
      <c r="HR472" s="16"/>
      <c r="HS472" s="16"/>
      <c r="HT472" s="16"/>
      <c r="HU472" s="16"/>
    </row>
    <row r="473" spans="1:229" s="15" customFormat="1" ht="50.25" customHeight="1">
      <c r="A473" s="67">
        <v>461</v>
      </c>
      <c r="B473" s="75" t="s">
        <v>972</v>
      </c>
      <c r="C473" s="70" t="s">
        <v>1035</v>
      </c>
      <c r="D473" s="63">
        <v>300</v>
      </c>
      <c r="E473" s="64" t="s">
        <v>968</v>
      </c>
      <c r="F473" s="74">
        <v>246.6</v>
      </c>
      <c r="G473" s="58"/>
      <c r="H473" s="48"/>
      <c r="I473" s="47" t="s">
        <v>39</v>
      </c>
      <c r="J473" s="49">
        <f t="shared" si="78"/>
        <v>1</v>
      </c>
      <c r="K473" s="50" t="s">
        <v>64</v>
      </c>
      <c r="L473" s="50" t="s">
        <v>7</v>
      </c>
      <c r="M473" s="59"/>
      <c r="N473" s="58"/>
      <c r="O473" s="58"/>
      <c r="P473" s="60"/>
      <c r="Q473" s="58"/>
      <c r="R473" s="58"/>
      <c r="S473" s="60"/>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54"/>
      <c r="AZ473" s="54"/>
      <c r="BA473" s="61">
        <f t="shared" si="79"/>
        <v>73980</v>
      </c>
      <c r="BB473" s="62">
        <f t="shared" si="80"/>
        <v>73980</v>
      </c>
      <c r="BC473" s="57" t="str">
        <f t="shared" si="81"/>
        <v>INR  Seventy Three Thousand Nine Hundred &amp; Eighty  Only</v>
      </c>
      <c r="HQ473" s="16"/>
      <c r="HR473" s="16"/>
      <c r="HS473" s="16"/>
      <c r="HT473" s="16"/>
      <c r="HU473" s="16"/>
    </row>
    <row r="474" spans="1:229" s="15" customFormat="1" ht="48" customHeight="1">
      <c r="A474" s="67">
        <v>462</v>
      </c>
      <c r="B474" s="75" t="s">
        <v>973</v>
      </c>
      <c r="C474" s="70" t="s">
        <v>1036</v>
      </c>
      <c r="D474" s="63">
        <v>262.5</v>
      </c>
      <c r="E474" s="64" t="s">
        <v>968</v>
      </c>
      <c r="F474" s="74">
        <v>174.2</v>
      </c>
      <c r="G474" s="58"/>
      <c r="H474" s="48"/>
      <c r="I474" s="47" t="s">
        <v>39</v>
      </c>
      <c r="J474" s="49">
        <f t="shared" si="78"/>
        <v>1</v>
      </c>
      <c r="K474" s="50" t="s">
        <v>64</v>
      </c>
      <c r="L474" s="50" t="s">
        <v>7</v>
      </c>
      <c r="M474" s="59"/>
      <c r="N474" s="58"/>
      <c r="O474" s="58"/>
      <c r="P474" s="60"/>
      <c r="Q474" s="58"/>
      <c r="R474" s="58"/>
      <c r="S474" s="60"/>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54"/>
      <c r="AZ474" s="54"/>
      <c r="BA474" s="61">
        <f t="shared" si="79"/>
        <v>45727.5</v>
      </c>
      <c r="BB474" s="62">
        <f t="shared" si="80"/>
        <v>45727.5</v>
      </c>
      <c r="BC474" s="57" t="str">
        <f t="shared" si="81"/>
        <v>INR  Forty Five Thousand Seven Hundred &amp; Twenty Seven  and Paise Fifty Only</v>
      </c>
      <c r="HQ474" s="16"/>
      <c r="HR474" s="16"/>
      <c r="HS474" s="16"/>
      <c r="HT474" s="16"/>
      <c r="HU474" s="16"/>
    </row>
    <row r="475" spans="1:229" s="15" customFormat="1" ht="45.75" customHeight="1">
      <c r="A475" s="67">
        <v>463</v>
      </c>
      <c r="B475" s="75" t="s">
        <v>974</v>
      </c>
      <c r="C475" s="70" t="s">
        <v>1037</v>
      </c>
      <c r="D475" s="63">
        <v>315</v>
      </c>
      <c r="E475" s="64" t="s">
        <v>969</v>
      </c>
      <c r="F475" s="74">
        <v>109.73</v>
      </c>
      <c r="G475" s="58"/>
      <c r="H475" s="48"/>
      <c r="I475" s="47" t="s">
        <v>39</v>
      </c>
      <c r="J475" s="49">
        <f t="shared" si="78"/>
        <v>1</v>
      </c>
      <c r="K475" s="50" t="s">
        <v>64</v>
      </c>
      <c r="L475" s="50" t="s">
        <v>7</v>
      </c>
      <c r="M475" s="59"/>
      <c r="N475" s="58"/>
      <c r="O475" s="58"/>
      <c r="P475" s="60"/>
      <c r="Q475" s="58"/>
      <c r="R475" s="58"/>
      <c r="S475" s="60"/>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61">
        <f t="shared" si="79"/>
        <v>34564.95</v>
      </c>
      <c r="BB475" s="62">
        <f t="shared" si="80"/>
        <v>34564.95</v>
      </c>
      <c r="BC475" s="57" t="str">
        <f t="shared" si="81"/>
        <v>INR  Thirty Four Thousand Five Hundred &amp; Sixty Four  and Paise Ninety Five Only</v>
      </c>
      <c r="HQ475" s="16"/>
      <c r="HR475" s="16"/>
      <c r="HS475" s="16"/>
      <c r="HT475" s="16"/>
      <c r="HU475" s="16"/>
    </row>
    <row r="476" spans="1:229" s="15" customFormat="1" ht="48.75" customHeight="1">
      <c r="A476" s="67">
        <v>464</v>
      </c>
      <c r="B476" s="75" t="s">
        <v>975</v>
      </c>
      <c r="C476" s="70" t="s">
        <v>1038</v>
      </c>
      <c r="D476" s="63">
        <v>437.5</v>
      </c>
      <c r="E476" s="64" t="s">
        <v>970</v>
      </c>
      <c r="F476" s="74">
        <v>92.76</v>
      </c>
      <c r="G476" s="58"/>
      <c r="H476" s="48"/>
      <c r="I476" s="47" t="s">
        <v>39</v>
      </c>
      <c r="J476" s="49">
        <f t="shared" si="78"/>
        <v>1</v>
      </c>
      <c r="K476" s="50" t="s">
        <v>64</v>
      </c>
      <c r="L476" s="50" t="s">
        <v>7</v>
      </c>
      <c r="M476" s="59"/>
      <c r="N476" s="58"/>
      <c r="O476" s="58"/>
      <c r="P476" s="60"/>
      <c r="Q476" s="58"/>
      <c r="R476" s="58"/>
      <c r="S476" s="60"/>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54"/>
      <c r="AZ476" s="54"/>
      <c r="BA476" s="61">
        <f t="shared" si="79"/>
        <v>40582.5</v>
      </c>
      <c r="BB476" s="62">
        <f t="shared" si="80"/>
        <v>40582.5</v>
      </c>
      <c r="BC476" s="57" t="str">
        <f t="shared" si="81"/>
        <v>INR  Forty Thousand Five Hundred &amp; Eighty Two  and Paise Fifty Only</v>
      </c>
      <c r="HQ476" s="16"/>
      <c r="HR476" s="16"/>
      <c r="HS476" s="16"/>
      <c r="HT476" s="16"/>
      <c r="HU476" s="16"/>
    </row>
    <row r="477" spans="1:229" s="15" customFormat="1" ht="64.5" customHeight="1">
      <c r="A477" s="67">
        <v>465</v>
      </c>
      <c r="B477" s="75" t="s">
        <v>976</v>
      </c>
      <c r="C477" s="70" t="s">
        <v>1039</v>
      </c>
      <c r="D477" s="63">
        <v>3</v>
      </c>
      <c r="E477" s="64" t="s">
        <v>977</v>
      </c>
      <c r="F477" s="74">
        <v>1019.21</v>
      </c>
      <c r="G477" s="58"/>
      <c r="H477" s="48"/>
      <c r="I477" s="47" t="s">
        <v>39</v>
      </c>
      <c r="J477" s="49">
        <f t="shared" si="78"/>
        <v>1</v>
      </c>
      <c r="K477" s="50" t="s">
        <v>64</v>
      </c>
      <c r="L477" s="50" t="s">
        <v>7</v>
      </c>
      <c r="M477" s="59"/>
      <c r="N477" s="58"/>
      <c r="O477" s="58"/>
      <c r="P477" s="60"/>
      <c r="Q477" s="58"/>
      <c r="R477" s="58"/>
      <c r="S477" s="60"/>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61">
        <f t="shared" si="79"/>
        <v>3057.63</v>
      </c>
      <c r="BB477" s="62">
        <f t="shared" si="80"/>
        <v>3057.63</v>
      </c>
      <c r="BC477" s="57" t="str">
        <f t="shared" si="81"/>
        <v>INR  Three Thousand  &amp;Fifty Seven  and Paise Sixty Three Only</v>
      </c>
      <c r="HQ477" s="16"/>
      <c r="HR477" s="16"/>
      <c r="HS477" s="16"/>
      <c r="HT477" s="16"/>
      <c r="HU477" s="16"/>
    </row>
    <row r="478" spans="1:229" s="15" customFormat="1" ht="64.5" customHeight="1">
      <c r="A478" s="67">
        <v>466</v>
      </c>
      <c r="B478" s="75" t="s">
        <v>978</v>
      </c>
      <c r="C478" s="70" t="s">
        <v>1040</v>
      </c>
      <c r="D478" s="63">
        <v>10</v>
      </c>
      <c r="E478" s="64" t="s">
        <v>977</v>
      </c>
      <c r="F478" s="74">
        <v>660.62</v>
      </c>
      <c r="G478" s="58"/>
      <c r="H478" s="48"/>
      <c r="I478" s="47" t="s">
        <v>39</v>
      </c>
      <c r="J478" s="49">
        <f t="shared" si="78"/>
        <v>1</v>
      </c>
      <c r="K478" s="50" t="s">
        <v>64</v>
      </c>
      <c r="L478" s="50" t="s">
        <v>7</v>
      </c>
      <c r="M478" s="59"/>
      <c r="N478" s="58"/>
      <c r="O478" s="58"/>
      <c r="P478" s="60"/>
      <c r="Q478" s="58"/>
      <c r="R478" s="58"/>
      <c r="S478" s="60"/>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54"/>
      <c r="AZ478" s="54"/>
      <c r="BA478" s="61">
        <f t="shared" si="79"/>
        <v>6606.2</v>
      </c>
      <c r="BB478" s="62">
        <f t="shared" si="80"/>
        <v>6606.2</v>
      </c>
      <c r="BC478" s="57" t="str">
        <f t="shared" si="81"/>
        <v>INR  Six Thousand Six Hundred &amp; Six  and Paise Twenty Only</v>
      </c>
      <c r="HQ478" s="16"/>
      <c r="HR478" s="16"/>
      <c r="HS478" s="16"/>
      <c r="HT478" s="16"/>
      <c r="HU478" s="16"/>
    </row>
    <row r="479" spans="1:229" s="15" customFormat="1" ht="64.5" customHeight="1">
      <c r="A479" s="67">
        <v>467</v>
      </c>
      <c r="B479" s="75" t="s">
        <v>979</v>
      </c>
      <c r="C479" s="70" t="s">
        <v>1041</v>
      </c>
      <c r="D479" s="63">
        <v>8</v>
      </c>
      <c r="E479" s="64" t="s">
        <v>977</v>
      </c>
      <c r="F479" s="74">
        <v>361.98</v>
      </c>
      <c r="G479" s="58"/>
      <c r="H479" s="48"/>
      <c r="I479" s="47" t="s">
        <v>39</v>
      </c>
      <c r="J479" s="49">
        <f t="shared" si="78"/>
        <v>1</v>
      </c>
      <c r="K479" s="50" t="s">
        <v>64</v>
      </c>
      <c r="L479" s="50" t="s">
        <v>7</v>
      </c>
      <c r="M479" s="59"/>
      <c r="N479" s="58"/>
      <c r="O479" s="58"/>
      <c r="P479" s="60"/>
      <c r="Q479" s="58"/>
      <c r="R479" s="58"/>
      <c r="S479" s="60"/>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54"/>
      <c r="AZ479" s="54"/>
      <c r="BA479" s="61">
        <f t="shared" si="79"/>
        <v>2895.84</v>
      </c>
      <c r="BB479" s="62">
        <f t="shared" si="80"/>
        <v>2895.84</v>
      </c>
      <c r="BC479" s="57" t="str">
        <f t="shared" si="81"/>
        <v>INR  Two Thousand Eight Hundred &amp; Ninety Five  and Paise Eighty Four Only</v>
      </c>
      <c r="HQ479" s="16"/>
      <c r="HR479" s="16"/>
      <c r="HS479" s="16"/>
      <c r="HT479" s="16"/>
      <c r="HU479" s="16"/>
    </row>
    <row r="480" spans="1:229" s="15" customFormat="1" ht="64.5" customHeight="1">
      <c r="A480" s="67">
        <v>468</v>
      </c>
      <c r="B480" s="75" t="s">
        <v>980</v>
      </c>
      <c r="C480" s="70" t="s">
        <v>1042</v>
      </c>
      <c r="D480" s="63">
        <v>121</v>
      </c>
      <c r="E480" s="64" t="s">
        <v>977</v>
      </c>
      <c r="F480" s="74">
        <v>313.34</v>
      </c>
      <c r="G480" s="58"/>
      <c r="H480" s="48"/>
      <c r="I480" s="47" t="s">
        <v>39</v>
      </c>
      <c r="J480" s="49">
        <f t="shared" si="78"/>
        <v>1</v>
      </c>
      <c r="K480" s="50" t="s">
        <v>64</v>
      </c>
      <c r="L480" s="50" t="s">
        <v>7</v>
      </c>
      <c r="M480" s="59"/>
      <c r="N480" s="58"/>
      <c r="O480" s="58"/>
      <c r="P480" s="60"/>
      <c r="Q480" s="58"/>
      <c r="R480" s="58"/>
      <c r="S480" s="60"/>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54"/>
      <c r="AZ480" s="54"/>
      <c r="BA480" s="61">
        <f t="shared" si="79"/>
        <v>37914.14</v>
      </c>
      <c r="BB480" s="62">
        <f t="shared" si="80"/>
        <v>37914.14</v>
      </c>
      <c r="BC480" s="57" t="str">
        <f t="shared" si="81"/>
        <v>INR  Thirty Seven Thousand Nine Hundred &amp; Fourteen  and Paise Fourteen Only</v>
      </c>
      <c r="HQ480" s="16"/>
      <c r="HR480" s="16"/>
      <c r="HS480" s="16"/>
      <c r="HT480" s="16"/>
      <c r="HU480" s="16"/>
    </row>
    <row r="481" spans="1:229" s="15" customFormat="1" ht="64.5" customHeight="1">
      <c r="A481" s="67">
        <v>469</v>
      </c>
      <c r="B481" s="75" t="s">
        <v>981</v>
      </c>
      <c r="C481" s="70" t="s">
        <v>1043</v>
      </c>
      <c r="D481" s="63">
        <v>80</v>
      </c>
      <c r="E481" s="64" t="s">
        <v>977</v>
      </c>
      <c r="F481" s="74">
        <v>168.55</v>
      </c>
      <c r="G481" s="58"/>
      <c r="H481" s="48"/>
      <c r="I481" s="47" t="s">
        <v>39</v>
      </c>
      <c r="J481" s="49">
        <f t="shared" si="78"/>
        <v>1</v>
      </c>
      <c r="K481" s="50" t="s">
        <v>64</v>
      </c>
      <c r="L481" s="50" t="s">
        <v>7</v>
      </c>
      <c r="M481" s="59"/>
      <c r="N481" s="58"/>
      <c r="O481" s="58"/>
      <c r="P481" s="60"/>
      <c r="Q481" s="58"/>
      <c r="R481" s="58"/>
      <c r="S481" s="60"/>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54"/>
      <c r="AZ481" s="54"/>
      <c r="BA481" s="61">
        <f t="shared" si="79"/>
        <v>13484</v>
      </c>
      <c r="BB481" s="62">
        <f t="shared" si="80"/>
        <v>13484</v>
      </c>
      <c r="BC481" s="57" t="str">
        <f t="shared" si="81"/>
        <v>INR  Thirteen Thousand Four Hundred &amp; Eighty Four  Only</v>
      </c>
      <c r="HQ481" s="16"/>
      <c r="HR481" s="16"/>
      <c r="HS481" s="16"/>
      <c r="HT481" s="16"/>
      <c r="HU481" s="16"/>
    </row>
    <row r="482" spans="1:229" s="15" customFormat="1" ht="64.5" customHeight="1">
      <c r="A482" s="67">
        <v>470</v>
      </c>
      <c r="B482" s="75" t="s">
        <v>982</v>
      </c>
      <c r="C482" s="70" t="s">
        <v>1044</v>
      </c>
      <c r="D482" s="63">
        <v>53</v>
      </c>
      <c r="E482" s="64" t="s">
        <v>977</v>
      </c>
      <c r="F482" s="74">
        <v>113.12</v>
      </c>
      <c r="G482" s="58"/>
      <c r="H482" s="48"/>
      <c r="I482" s="47" t="s">
        <v>39</v>
      </c>
      <c r="J482" s="49">
        <f t="shared" si="78"/>
        <v>1</v>
      </c>
      <c r="K482" s="50" t="s">
        <v>64</v>
      </c>
      <c r="L482" s="50" t="s">
        <v>7</v>
      </c>
      <c r="M482" s="59"/>
      <c r="N482" s="58"/>
      <c r="O482" s="58"/>
      <c r="P482" s="60"/>
      <c r="Q482" s="58"/>
      <c r="R482" s="58"/>
      <c r="S482" s="60"/>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54"/>
      <c r="AZ482" s="54"/>
      <c r="BA482" s="61">
        <f t="shared" si="79"/>
        <v>5995.36</v>
      </c>
      <c r="BB482" s="62">
        <f t="shared" si="80"/>
        <v>5995.36</v>
      </c>
      <c r="BC482" s="57" t="str">
        <f t="shared" si="81"/>
        <v>INR  Five Thousand Nine Hundred &amp; Ninety Five  and Paise Thirty Six Only</v>
      </c>
      <c r="HQ482" s="16"/>
      <c r="HR482" s="16"/>
      <c r="HS482" s="16"/>
      <c r="HT482" s="16"/>
      <c r="HU482" s="16"/>
    </row>
    <row r="483" spans="1:229" s="15" customFormat="1" ht="108" customHeight="1">
      <c r="A483" s="67">
        <v>471</v>
      </c>
      <c r="B483" s="75" t="s">
        <v>983</v>
      </c>
      <c r="C483" s="70" t="s">
        <v>1045</v>
      </c>
      <c r="D483" s="63">
        <v>1</v>
      </c>
      <c r="E483" s="64" t="s">
        <v>977</v>
      </c>
      <c r="F483" s="74">
        <v>41783.13</v>
      </c>
      <c r="G483" s="58"/>
      <c r="H483" s="48"/>
      <c r="I483" s="47" t="s">
        <v>39</v>
      </c>
      <c r="J483" s="49">
        <f t="shared" si="78"/>
        <v>1</v>
      </c>
      <c r="K483" s="50" t="s">
        <v>64</v>
      </c>
      <c r="L483" s="50" t="s">
        <v>7</v>
      </c>
      <c r="M483" s="59"/>
      <c r="N483" s="58"/>
      <c r="O483" s="58"/>
      <c r="P483" s="60"/>
      <c r="Q483" s="58"/>
      <c r="R483" s="58"/>
      <c r="S483" s="60"/>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61">
        <f t="shared" si="79"/>
        <v>41783.13</v>
      </c>
      <c r="BB483" s="62">
        <f t="shared" si="80"/>
        <v>41783.13</v>
      </c>
      <c r="BC483" s="57" t="str">
        <f t="shared" si="81"/>
        <v>INR  Forty One Thousand Seven Hundred &amp; Eighty Three  and Paise Thirteen Only</v>
      </c>
      <c r="HQ483" s="16"/>
      <c r="HR483" s="16"/>
      <c r="HS483" s="16"/>
      <c r="HT483" s="16"/>
      <c r="HU483" s="16"/>
    </row>
    <row r="484" spans="1:229" s="15" customFormat="1" ht="108" customHeight="1">
      <c r="A484" s="67">
        <v>472</v>
      </c>
      <c r="B484" s="75" t="s">
        <v>984</v>
      </c>
      <c r="C484" s="70" t="s">
        <v>1046</v>
      </c>
      <c r="D484" s="63">
        <v>4</v>
      </c>
      <c r="E484" s="64" t="s">
        <v>977</v>
      </c>
      <c r="F484" s="74">
        <v>36083.02</v>
      </c>
      <c r="G484" s="58"/>
      <c r="H484" s="48"/>
      <c r="I484" s="47" t="s">
        <v>39</v>
      </c>
      <c r="J484" s="49">
        <f t="shared" si="78"/>
        <v>1</v>
      </c>
      <c r="K484" s="50" t="s">
        <v>64</v>
      </c>
      <c r="L484" s="50" t="s">
        <v>7</v>
      </c>
      <c r="M484" s="59"/>
      <c r="N484" s="58"/>
      <c r="O484" s="58"/>
      <c r="P484" s="60"/>
      <c r="Q484" s="58"/>
      <c r="R484" s="58"/>
      <c r="S484" s="60"/>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54"/>
      <c r="AZ484" s="54"/>
      <c r="BA484" s="61">
        <f t="shared" si="79"/>
        <v>144332.08</v>
      </c>
      <c r="BB484" s="62">
        <f t="shared" si="80"/>
        <v>144332.08</v>
      </c>
      <c r="BC484" s="57" t="str">
        <f t="shared" si="81"/>
        <v>INR  One Lakh Forty Four Thousand Three Hundred &amp; Thirty Two  and Paise Eight Only</v>
      </c>
      <c r="HQ484" s="16"/>
      <c r="HR484" s="16"/>
      <c r="HS484" s="16"/>
      <c r="HT484" s="16"/>
      <c r="HU484" s="16"/>
    </row>
    <row r="485" spans="1:229" s="15" customFormat="1" ht="120" customHeight="1">
      <c r="A485" s="67">
        <v>473</v>
      </c>
      <c r="B485" s="75" t="s">
        <v>985</v>
      </c>
      <c r="C485" s="70" t="s">
        <v>1047</v>
      </c>
      <c r="D485" s="63">
        <v>16</v>
      </c>
      <c r="E485" s="64" t="s">
        <v>38</v>
      </c>
      <c r="F485" s="74">
        <v>6760.05</v>
      </c>
      <c r="G485" s="58"/>
      <c r="H485" s="48"/>
      <c r="I485" s="47" t="s">
        <v>39</v>
      </c>
      <c r="J485" s="49">
        <f t="shared" si="78"/>
        <v>1</v>
      </c>
      <c r="K485" s="50" t="s">
        <v>64</v>
      </c>
      <c r="L485" s="50" t="s">
        <v>7</v>
      </c>
      <c r="M485" s="59"/>
      <c r="N485" s="58"/>
      <c r="O485" s="58"/>
      <c r="P485" s="60"/>
      <c r="Q485" s="58"/>
      <c r="R485" s="58"/>
      <c r="S485" s="60"/>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54"/>
      <c r="AZ485" s="54"/>
      <c r="BA485" s="61">
        <f t="shared" si="79"/>
        <v>108160.8</v>
      </c>
      <c r="BB485" s="62">
        <f t="shared" si="80"/>
        <v>108160.8</v>
      </c>
      <c r="BC485" s="57" t="str">
        <f t="shared" si="81"/>
        <v>INR  One Lakh Eight Thousand One Hundred &amp; Sixty  and Paise Eighty Only</v>
      </c>
      <c r="HQ485" s="16"/>
      <c r="HR485" s="16"/>
      <c r="HS485" s="16"/>
      <c r="HT485" s="16"/>
      <c r="HU485" s="16"/>
    </row>
    <row r="486" spans="1:229" s="15" customFormat="1" ht="108" customHeight="1">
      <c r="A486" s="67">
        <v>474</v>
      </c>
      <c r="B486" s="75" t="s">
        <v>986</v>
      </c>
      <c r="C486" s="70" t="s">
        <v>1048</v>
      </c>
      <c r="D486" s="63">
        <v>12</v>
      </c>
      <c r="E486" s="64" t="s">
        <v>977</v>
      </c>
      <c r="F486" s="74">
        <v>5087.01</v>
      </c>
      <c r="G486" s="58"/>
      <c r="H486" s="48"/>
      <c r="I486" s="47" t="s">
        <v>39</v>
      </c>
      <c r="J486" s="49">
        <f t="shared" si="78"/>
        <v>1</v>
      </c>
      <c r="K486" s="50" t="s">
        <v>64</v>
      </c>
      <c r="L486" s="50" t="s">
        <v>7</v>
      </c>
      <c r="M486" s="59"/>
      <c r="N486" s="58"/>
      <c r="O486" s="58"/>
      <c r="P486" s="60"/>
      <c r="Q486" s="58"/>
      <c r="R486" s="58"/>
      <c r="S486" s="60"/>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61">
        <f t="shared" si="79"/>
        <v>61044.12</v>
      </c>
      <c r="BB486" s="62">
        <f t="shared" si="80"/>
        <v>61044.12</v>
      </c>
      <c r="BC486" s="57" t="str">
        <f t="shared" si="81"/>
        <v>INR  Sixty One Thousand  &amp;Forty Four  and Paise Twelve Only</v>
      </c>
      <c r="HQ486" s="16"/>
      <c r="HR486" s="16"/>
      <c r="HS486" s="16"/>
      <c r="HT486" s="16"/>
      <c r="HU486" s="16"/>
    </row>
    <row r="487" spans="1:229" s="15" customFormat="1" ht="108" customHeight="1">
      <c r="A487" s="67">
        <v>475</v>
      </c>
      <c r="B487" s="75" t="s">
        <v>987</v>
      </c>
      <c r="C487" s="70" t="s">
        <v>1049</v>
      </c>
      <c r="D487" s="63">
        <v>83</v>
      </c>
      <c r="E487" s="64" t="s">
        <v>965</v>
      </c>
      <c r="F487" s="74">
        <v>4011.24</v>
      </c>
      <c r="G487" s="58"/>
      <c r="H487" s="48"/>
      <c r="I487" s="47" t="s">
        <v>39</v>
      </c>
      <c r="J487" s="49">
        <f t="shared" si="78"/>
        <v>1</v>
      </c>
      <c r="K487" s="50" t="s">
        <v>64</v>
      </c>
      <c r="L487" s="50" t="s">
        <v>7</v>
      </c>
      <c r="M487" s="59"/>
      <c r="N487" s="58"/>
      <c r="O487" s="58"/>
      <c r="P487" s="60"/>
      <c r="Q487" s="58"/>
      <c r="R487" s="58"/>
      <c r="S487" s="60"/>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54"/>
      <c r="AZ487" s="54"/>
      <c r="BA487" s="61">
        <f t="shared" si="79"/>
        <v>332932.92</v>
      </c>
      <c r="BB487" s="62">
        <f t="shared" si="80"/>
        <v>332932.92</v>
      </c>
      <c r="BC487" s="57" t="str">
        <f t="shared" si="81"/>
        <v>INR  Three Lakh Thirty Two Thousand Nine Hundred &amp; Thirty Two  and Paise Ninety Two Only</v>
      </c>
      <c r="HQ487" s="16"/>
      <c r="HR487" s="16"/>
      <c r="HS487" s="16"/>
      <c r="HT487" s="16"/>
      <c r="HU487" s="16"/>
    </row>
    <row r="488" spans="1:229" s="15" customFormat="1" ht="120.75" customHeight="1">
      <c r="A488" s="67">
        <v>476</v>
      </c>
      <c r="B488" s="75" t="s">
        <v>988</v>
      </c>
      <c r="C488" s="70" t="s">
        <v>1050</v>
      </c>
      <c r="D488" s="63">
        <v>122</v>
      </c>
      <c r="E488" s="64" t="s">
        <v>995</v>
      </c>
      <c r="F488" s="74">
        <v>1236.4</v>
      </c>
      <c r="G488" s="58"/>
      <c r="H488" s="48"/>
      <c r="I488" s="47" t="s">
        <v>39</v>
      </c>
      <c r="J488" s="49">
        <f t="shared" si="78"/>
        <v>1</v>
      </c>
      <c r="K488" s="50" t="s">
        <v>64</v>
      </c>
      <c r="L488" s="50" t="s">
        <v>7</v>
      </c>
      <c r="M488" s="59"/>
      <c r="N488" s="58"/>
      <c r="O488" s="58"/>
      <c r="P488" s="60"/>
      <c r="Q488" s="58"/>
      <c r="R488" s="58"/>
      <c r="S488" s="60"/>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61">
        <f t="shared" si="79"/>
        <v>150840.8</v>
      </c>
      <c r="BB488" s="62">
        <f t="shared" si="80"/>
        <v>150840.8</v>
      </c>
      <c r="BC488" s="57" t="str">
        <f t="shared" si="81"/>
        <v>INR  One Lakh Fifty Thousand Eight Hundred &amp; Forty  and Paise Eighty Only</v>
      </c>
      <c r="HQ488" s="16"/>
      <c r="HR488" s="16"/>
      <c r="HS488" s="16"/>
      <c r="HT488" s="16"/>
      <c r="HU488" s="16"/>
    </row>
    <row r="489" spans="1:229" s="15" customFormat="1" ht="118.5" customHeight="1">
      <c r="A489" s="67">
        <v>477</v>
      </c>
      <c r="B489" s="75" t="s">
        <v>989</v>
      </c>
      <c r="C489" s="70" t="s">
        <v>1051</v>
      </c>
      <c r="D489" s="63">
        <v>1100</v>
      </c>
      <c r="E489" s="64" t="s">
        <v>996</v>
      </c>
      <c r="F489" s="74">
        <v>1010.16</v>
      </c>
      <c r="G489" s="58"/>
      <c r="H489" s="48"/>
      <c r="I489" s="47" t="s">
        <v>39</v>
      </c>
      <c r="J489" s="49">
        <f t="shared" si="78"/>
        <v>1</v>
      </c>
      <c r="K489" s="50" t="s">
        <v>64</v>
      </c>
      <c r="L489" s="50" t="s">
        <v>7</v>
      </c>
      <c r="M489" s="59"/>
      <c r="N489" s="58"/>
      <c r="O489" s="58"/>
      <c r="P489" s="60"/>
      <c r="Q489" s="58"/>
      <c r="R489" s="58"/>
      <c r="S489" s="60"/>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54"/>
      <c r="AZ489" s="54"/>
      <c r="BA489" s="61">
        <f t="shared" si="79"/>
        <v>1111176</v>
      </c>
      <c r="BB489" s="62">
        <f t="shared" si="80"/>
        <v>1111176</v>
      </c>
      <c r="BC489" s="57" t="str">
        <f t="shared" si="81"/>
        <v>INR  Eleven Lakh Eleven Thousand One Hundred &amp; Seventy Six  Only</v>
      </c>
      <c r="HQ489" s="16"/>
      <c r="HR489" s="16"/>
      <c r="HS489" s="16"/>
      <c r="HT489" s="16"/>
      <c r="HU489" s="16"/>
    </row>
    <row r="490" spans="1:229" s="15" customFormat="1" ht="46.5" customHeight="1">
      <c r="A490" s="67">
        <v>478</v>
      </c>
      <c r="B490" s="75" t="s">
        <v>990</v>
      </c>
      <c r="C490" s="70" t="s">
        <v>1052</v>
      </c>
      <c r="D490" s="63">
        <v>303</v>
      </c>
      <c r="E490" s="64" t="s">
        <v>997</v>
      </c>
      <c r="F490" s="74">
        <v>75.79</v>
      </c>
      <c r="G490" s="58"/>
      <c r="H490" s="48"/>
      <c r="I490" s="47" t="s">
        <v>39</v>
      </c>
      <c r="J490" s="49">
        <f t="shared" si="78"/>
        <v>1</v>
      </c>
      <c r="K490" s="50" t="s">
        <v>64</v>
      </c>
      <c r="L490" s="50" t="s">
        <v>7</v>
      </c>
      <c r="M490" s="59"/>
      <c r="N490" s="58"/>
      <c r="O490" s="58"/>
      <c r="P490" s="60"/>
      <c r="Q490" s="58"/>
      <c r="R490" s="58"/>
      <c r="S490" s="60"/>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54"/>
      <c r="AZ490" s="54"/>
      <c r="BA490" s="61">
        <f t="shared" si="79"/>
        <v>22964.37</v>
      </c>
      <c r="BB490" s="62">
        <f t="shared" si="80"/>
        <v>22964.37</v>
      </c>
      <c r="BC490" s="57" t="str">
        <f t="shared" si="81"/>
        <v>INR  Twenty Two Thousand Nine Hundred &amp; Sixty Four  and Paise Thirty Seven Only</v>
      </c>
      <c r="HQ490" s="16"/>
      <c r="HR490" s="16"/>
      <c r="HS490" s="16"/>
      <c r="HT490" s="16"/>
      <c r="HU490" s="16"/>
    </row>
    <row r="491" spans="1:229" s="15" customFormat="1" ht="144.75" customHeight="1">
      <c r="A491" s="67">
        <v>479</v>
      </c>
      <c r="B491" s="75" t="s">
        <v>991</v>
      </c>
      <c r="C491" s="70" t="s">
        <v>1053</v>
      </c>
      <c r="D491" s="63">
        <v>253</v>
      </c>
      <c r="E491" s="64" t="s">
        <v>965</v>
      </c>
      <c r="F491" s="74">
        <v>716.05</v>
      </c>
      <c r="G491" s="58"/>
      <c r="H491" s="48"/>
      <c r="I491" s="47" t="s">
        <v>39</v>
      </c>
      <c r="J491" s="49">
        <f t="shared" si="78"/>
        <v>1</v>
      </c>
      <c r="K491" s="50" t="s">
        <v>64</v>
      </c>
      <c r="L491" s="50" t="s">
        <v>7</v>
      </c>
      <c r="M491" s="59"/>
      <c r="N491" s="58"/>
      <c r="O491" s="58"/>
      <c r="P491" s="60"/>
      <c r="Q491" s="58"/>
      <c r="R491" s="58"/>
      <c r="S491" s="60"/>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61">
        <f t="shared" si="79"/>
        <v>181160.65</v>
      </c>
      <c r="BB491" s="62">
        <f t="shared" si="80"/>
        <v>181160.65</v>
      </c>
      <c r="BC491" s="57" t="str">
        <f t="shared" si="81"/>
        <v>INR  One Lakh Eighty One Thousand One Hundred &amp; Sixty  and Paise Sixty Five Only</v>
      </c>
      <c r="HQ491" s="16"/>
      <c r="HR491" s="16"/>
      <c r="HS491" s="16"/>
      <c r="HT491" s="16"/>
      <c r="HU491" s="16"/>
    </row>
    <row r="492" spans="1:229" s="15" customFormat="1" ht="75.75" customHeight="1">
      <c r="A492" s="67">
        <v>480</v>
      </c>
      <c r="B492" s="75" t="s">
        <v>992</v>
      </c>
      <c r="C492" s="70" t="s">
        <v>1054</v>
      </c>
      <c r="D492" s="63">
        <v>98</v>
      </c>
      <c r="E492" s="64" t="s">
        <v>977</v>
      </c>
      <c r="F492" s="74">
        <v>1594.99</v>
      </c>
      <c r="G492" s="58"/>
      <c r="H492" s="48"/>
      <c r="I492" s="47" t="s">
        <v>39</v>
      </c>
      <c r="J492" s="49">
        <f t="shared" si="78"/>
        <v>1</v>
      </c>
      <c r="K492" s="50" t="s">
        <v>64</v>
      </c>
      <c r="L492" s="50" t="s">
        <v>7</v>
      </c>
      <c r="M492" s="59"/>
      <c r="N492" s="58"/>
      <c r="O492" s="58"/>
      <c r="P492" s="60"/>
      <c r="Q492" s="58"/>
      <c r="R492" s="58"/>
      <c r="S492" s="60"/>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61">
        <f t="shared" si="79"/>
        <v>156309.02</v>
      </c>
      <c r="BB492" s="62">
        <f t="shared" si="80"/>
        <v>156309.02</v>
      </c>
      <c r="BC492" s="57" t="str">
        <f t="shared" si="81"/>
        <v>INR  One Lakh Fifty Six Thousand Three Hundred &amp; Nine  and Paise Two Only</v>
      </c>
      <c r="HQ492" s="16"/>
      <c r="HR492" s="16"/>
      <c r="HS492" s="16"/>
      <c r="HT492" s="16"/>
      <c r="HU492" s="16"/>
    </row>
    <row r="493" spans="1:229" s="15" customFormat="1" ht="75" customHeight="1">
      <c r="A493" s="67">
        <v>481</v>
      </c>
      <c r="B493" s="75" t="s">
        <v>993</v>
      </c>
      <c r="C493" s="70" t="s">
        <v>1055</v>
      </c>
      <c r="D493" s="63">
        <v>30</v>
      </c>
      <c r="E493" s="64" t="s">
        <v>977</v>
      </c>
      <c r="F493" s="74">
        <v>642.52</v>
      </c>
      <c r="G493" s="58"/>
      <c r="H493" s="48"/>
      <c r="I493" s="47" t="s">
        <v>39</v>
      </c>
      <c r="J493" s="49">
        <f t="shared" si="78"/>
        <v>1</v>
      </c>
      <c r="K493" s="50" t="s">
        <v>64</v>
      </c>
      <c r="L493" s="50" t="s">
        <v>7</v>
      </c>
      <c r="M493" s="59"/>
      <c r="N493" s="58"/>
      <c r="O493" s="58"/>
      <c r="P493" s="60"/>
      <c r="Q493" s="58"/>
      <c r="R493" s="58"/>
      <c r="S493" s="60"/>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61">
        <f t="shared" si="79"/>
        <v>19275.6</v>
      </c>
      <c r="BB493" s="62">
        <f t="shared" si="80"/>
        <v>19275.6</v>
      </c>
      <c r="BC493" s="57" t="str">
        <f t="shared" si="81"/>
        <v>INR  Nineteen Thousand Two Hundred &amp; Seventy Five  and Paise Sixty Only</v>
      </c>
      <c r="HQ493" s="16"/>
      <c r="HR493" s="16"/>
      <c r="HS493" s="16"/>
      <c r="HT493" s="16"/>
      <c r="HU493" s="16"/>
    </row>
    <row r="494" spans="1:229" s="15" customFormat="1" ht="93.75" customHeight="1">
      <c r="A494" s="67">
        <v>482</v>
      </c>
      <c r="B494" s="75" t="s">
        <v>994</v>
      </c>
      <c r="C494" s="70" t="s">
        <v>1056</v>
      </c>
      <c r="D494" s="63">
        <v>192</v>
      </c>
      <c r="E494" s="64" t="s">
        <v>977</v>
      </c>
      <c r="F494" s="74">
        <v>515.83</v>
      </c>
      <c r="G494" s="58"/>
      <c r="H494" s="48"/>
      <c r="I494" s="47" t="s">
        <v>39</v>
      </c>
      <c r="J494" s="49">
        <f t="shared" si="78"/>
        <v>1</v>
      </c>
      <c r="K494" s="50" t="s">
        <v>64</v>
      </c>
      <c r="L494" s="50" t="s">
        <v>7</v>
      </c>
      <c r="M494" s="59"/>
      <c r="N494" s="58"/>
      <c r="O494" s="58"/>
      <c r="P494" s="60"/>
      <c r="Q494" s="58"/>
      <c r="R494" s="58"/>
      <c r="S494" s="60"/>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61">
        <f t="shared" si="79"/>
        <v>99039.36</v>
      </c>
      <c r="BB494" s="62">
        <f t="shared" si="80"/>
        <v>99039.36</v>
      </c>
      <c r="BC494" s="57" t="str">
        <f t="shared" si="81"/>
        <v>INR  Ninety Nine Thousand  &amp;Thirty Nine  and Paise Thirty Six Only</v>
      </c>
      <c r="HQ494" s="16"/>
      <c r="HR494" s="16"/>
      <c r="HS494" s="16"/>
      <c r="HT494" s="16"/>
      <c r="HU494" s="16"/>
    </row>
    <row r="495" spans="1:229" s="15" customFormat="1" ht="65.25" customHeight="1">
      <c r="A495" s="67">
        <v>483</v>
      </c>
      <c r="B495" s="75" t="s">
        <v>998</v>
      </c>
      <c r="C495" s="70" t="s">
        <v>1057</v>
      </c>
      <c r="D495" s="63">
        <v>1420</v>
      </c>
      <c r="E495" s="64" t="s">
        <v>967</v>
      </c>
      <c r="F495" s="74">
        <v>144.79</v>
      </c>
      <c r="G495" s="58"/>
      <c r="H495" s="48"/>
      <c r="I495" s="47" t="s">
        <v>39</v>
      </c>
      <c r="J495" s="49">
        <f t="shared" si="78"/>
        <v>1</v>
      </c>
      <c r="K495" s="50" t="s">
        <v>64</v>
      </c>
      <c r="L495" s="50" t="s">
        <v>7</v>
      </c>
      <c r="M495" s="59"/>
      <c r="N495" s="58"/>
      <c r="O495" s="58"/>
      <c r="P495" s="60"/>
      <c r="Q495" s="58"/>
      <c r="R495" s="58"/>
      <c r="S495" s="60"/>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61">
        <f t="shared" si="79"/>
        <v>205601.8</v>
      </c>
      <c r="BB495" s="62">
        <f t="shared" si="80"/>
        <v>205601.8</v>
      </c>
      <c r="BC495" s="57" t="str">
        <f t="shared" si="81"/>
        <v>INR  Two Lakh Five Thousand Six Hundred &amp; One  and Paise Eighty Only</v>
      </c>
      <c r="HQ495" s="16"/>
      <c r="HR495" s="16"/>
      <c r="HS495" s="16"/>
      <c r="HT495" s="16"/>
      <c r="HU495" s="16"/>
    </row>
    <row r="496" spans="1:229" s="15" customFormat="1" ht="61.5" customHeight="1">
      <c r="A496" s="67">
        <v>484</v>
      </c>
      <c r="B496" s="75" t="s">
        <v>1000</v>
      </c>
      <c r="C496" s="70" t="s">
        <v>1058</v>
      </c>
      <c r="D496" s="63">
        <v>574</v>
      </c>
      <c r="E496" s="64" t="s">
        <v>511</v>
      </c>
      <c r="F496" s="74">
        <v>178.73</v>
      </c>
      <c r="G496" s="58"/>
      <c r="H496" s="48"/>
      <c r="I496" s="47" t="s">
        <v>39</v>
      </c>
      <c r="J496" s="49">
        <f t="shared" si="78"/>
        <v>1</v>
      </c>
      <c r="K496" s="50" t="s">
        <v>64</v>
      </c>
      <c r="L496" s="50" t="s">
        <v>7</v>
      </c>
      <c r="M496" s="59"/>
      <c r="N496" s="58"/>
      <c r="O496" s="58"/>
      <c r="P496" s="60"/>
      <c r="Q496" s="58"/>
      <c r="R496" s="58"/>
      <c r="S496" s="60"/>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54"/>
      <c r="AZ496" s="54"/>
      <c r="BA496" s="61">
        <f t="shared" si="79"/>
        <v>102591.02</v>
      </c>
      <c r="BB496" s="62">
        <f t="shared" si="80"/>
        <v>102591.02</v>
      </c>
      <c r="BC496" s="57" t="str">
        <f t="shared" si="81"/>
        <v>INR  One Lakh Two Thousand Five Hundred &amp; Ninety One  and Paise Two Only</v>
      </c>
      <c r="HQ496" s="16"/>
      <c r="HR496" s="16"/>
      <c r="HS496" s="16"/>
      <c r="HT496" s="16"/>
      <c r="HU496" s="16"/>
    </row>
    <row r="497" spans="1:229" s="15" customFormat="1" ht="36" customHeight="1">
      <c r="A497" s="67">
        <v>485</v>
      </c>
      <c r="B497" s="75" t="s">
        <v>1001</v>
      </c>
      <c r="C497" s="70" t="s">
        <v>1059</v>
      </c>
      <c r="D497" s="63">
        <v>85</v>
      </c>
      <c r="E497" s="64" t="s">
        <v>965</v>
      </c>
      <c r="F497" s="74">
        <v>195.7</v>
      </c>
      <c r="G497" s="58"/>
      <c r="H497" s="48"/>
      <c r="I497" s="47" t="s">
        <v>39</v>
      </c>
      <c r="J497" s="49">
        <f t="shared" si="78"/>
        <v>1</v>
      </c>
      <c r="K497" s="50" t="s">
        <v>64</v>
      </c>
      <c r="L497" s="50" t="s">
        <v>7</v>
      </c>
      <c r="M497" s="59"/>
      <c r="N497" s="58"/>
      <c r="O497" s="58"/>
      <c r="P497" s="60"/>
      <c r="Q497" s="58"/>
      <c r="R497" s="58"/>
      <c r="S497" s="60"/>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54"/>
      <c r="AZ497" s="54"/>
      <c r="BA497" s="61">
        <f t="shared" si="79"/>
        <v>16634.5</v>
      </c>
      <c r="BB497" s="62">
        <f t="shared" si="80"/>
        <v>16634.5</v>
      </c>
      <c r="BC497" s="57" t="str">
        <f t="shared" si="81"/>
        <v>INR  Sixteen Thousand Six Hundred &amp; Thirty Four  and Paise Fifty Only</v>
      </c>
      <c r="HQ497" s="16"/>
      <c r="HR497" s="16"/>
      <c r="HS497" s="16"/>
      <c r="HT497" s="16"/>
      <c r="HU497" s="16"/>
    </row>
    <row r="498" spans="1:229" s="15" customFormat="1" ht="36" customHeight="1">
      <c r="A498" s="67">
        <v>486</v>
      </c>
      <c r="B498" s="75" t="s">
        <v>1002</v>
      </c>
      <c r="C498" s="70" t="s">
        <v>1060</v>
      </c>
      <c r="D498" s="63">
        <v>81</v>
      </c>
      <c r="E498" s="64" t="s">
        <v>965</v>
      </c>
      <c r="F498" s="74">
        <v>762.43</v>
      </c>
      <c r="G498" s="58"/>
      <c r="H498" s="48"/>
      <c r="I498" s="47" t="s">
        <v>39</v>
      </c>
      <c r="J498" s="49">
        <f t="shared" si="78"/>
        <v>1</v>
      </c>
      <c r="K498" s="50" t="s">
        <v>64</v>
      </c>
      <c r="L498" s="50" t="s">
        <v>7</v>
      </c>
      <c r="M498" s="59"/>
      <c r="N498" s="58"/>
      <c r="O498" s="58"/>
      <c r="P498" s="60"/>
      <c r="Q498" s="58"/>
      <c r="R498" s="58"/>
      <c r="S498" s="60"/>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61">
        <f t="shared" si="79"/>
        <v>61756.83</v>
      </c>
      <c r="BB498" s="62">
        <f t="shared" si="80"/>
        <v>61756.83</v>
      </c>
      <c r="BC498" s="57" t="str">
        <f t="shared" si="81"/>
        <v>INR  Sixty One Thousand Seven Hundred &amp; Fifty Six  and Paise Eighty Three Only</v>
      </c>
      <c r="HQ498" s="16"/>
      <c r="HR498" s="16"/>
      <c r="HS498" s="16"/>
      <c r="HT498" s="16"/>
      <c r="HU498" s="16"/>
    </row>
    <row r="499" spans="1:229" s="15" customFormat="1" ht="51" customHeight="1">
      <c r="A499" s="67">
        <v>487</v>
      </c>
      <c r="B499" s="75" t="s">
        <v>1003</v>
      </c>
      <c r="C499" s="70" t="s">
        <v>1061</v>
      </c>
      <c r="D499" s="63">
        <v>307</v>
      </c>
      <c r="E499" s="64" t="s">
        <v>965</v>
      </c>
      <c r="F499" s="74">
        <v>437.77</v>
      </c>
      <c r="G499" s="58"/>
      <c r="H499" s="48"/>
      <c r="I499" s="47" t="s">
        <v>39</v>
      </c>
      <c r="J499" s="49">
        <f t="shared" si="78"/>
        <v>1</v>
      </c>
      <c r="K499" s="50" t="s">
        <v>64</v>
      </c>
      <c r="L499" s="50" t="s">
        <v>7</v>
      </c>
      <c r="M499" s="59"/>
      <c r="N499" s="58"/>
      <c r="O499" s="58"/>
      <c r="P499" s="60"/>
      <c r="Q499" s="58"/>
      <c r="R499" s="58"/>
      <c r="S499" s="60"/>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54"/>
      <c r="AZ499" s="54"/>
      <c r="BA499" s="61">
        <f t="shared" si="79"/>
        <v>134395.39</v>
      </c>
      <c r="BB499" s="62">
        <f t="shared" si="80"/>
        <v>134395.39</v>
      </c>
      <c r="BC499" s="57" t="str">
        <f t="shared" si="81"/>
        <v>INR  One Lakh Thirty Four Thousand Three Hundred &amp; Ninety Five  and Paise Thirty Nine Only</v>
      </c>
      <c r="HQ499" s="16"/>
      <c r="HR499" s="16"/>
      <c r="HS499" s="16"/>
      <c r="HT499" s="16"/>
      <c r="HU499" s="16"/>
    </row>
    <row r="500" spans="1:229" s="15" customFormat="1" ht="64.5" customHeight="1">
      <c r="A500" s="67">
        <v>488</v>
      </c>
      <c r="B500" s="75" t="s">
        <v>1004</v>
      </c>
      <c r="C500" s="70" t="s">
        <v>1062</v>
      </c>
      <c r="D500" s="63">
        <v>43</v>
      </c>
      <c r="E500" s="64" t="s">
        <v>965</v>
      </c>
      <c r="F500" s="74">
        <v>225.11</v>
      </c>
      <c r="G500" s="58"/>
      <c r="H500" s="48"/>
      <c r="I500" s="47" t="s">
        <v>39</v>
      </c>
      <c r="J500" s="49">
        <f t="shared" si="78"/>
        <v>1</v>
      </c>
      <c r="K500" s="50" t="s">
        <v>64</v>
      </c>
      <c r="L500" s="50" t="s">
        <v>7</v>
      </c>
      <c r="M500" s="59"/>
      <c r="N500" s="58"/>
      <c r="O500" s="58"/>
      <c r="P500" s="60"/>
      <c r="Q500" s="58"/>
      <c r="R500" s="58"/>
      <c r="S500" s="60"/>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61">
        <f t="shared" si="79"/>
        <v>9679.73</v>
      </c>
      <c r="BB500" s="62">
        <f t="shared" si="80"/>
        <v>9679.73</v>
      </c>
      <c r="BC500" s="57" t="str">
        <f t="shared" si="81"/>
        <v>INR  Nine Thousand Six Hundred &amp; Seventy Nine  and Paise Seventy Three Only</v>
      </c>
      <c r="HQ500" s="16"/>
      <c r="HR500" s="16"/>
      <c r="HS500" s="16"/>
      <c r="HT500" s="16"/>
      <c r="HU500" s="16"/>
    </row>
    <row r="501" spans="1:229" s="15" customFormat="1" ht="45" customHeight="1">
      <c r="A501" s="67">
        <v>489</v>
      </c>
      <c r="B501" s="75" t="s">
        <v>1005</v>
      </c>
      <c r="C501" s="70" t="s">
        <v>1063</v>
      </c>
      <c r="D501" s="63">
        <v>130</v>
      </c>
      <c r="E501" s="64" t="s">
        <v>965</v>
      </c>
      <c r="F501" s="74">
        <v>113.12</v>
      </c>
      <c r="G501" s="58"/>
      <c r="H501" s="48"/>
      <c r="I501" s="47" t="s">
        <v>39</v>
      </c>
      <c r="J501" s="49">
        <f t="shared" si="78"/>
        <v>1</v>
      </c>
      <c r="K501" s="50" t="s">
        <v>64</v>
      </c>
      <c r="L501" s="50" t="s">
        <v>7</v>
      </c>
      <c r="M501" s="59"/>
      <c r="N501" s="58"/>
      <c r="O501" s="58"/>
      <c r="P501" s="60"/>
      <c r="Q501" s="58"/>
      <c r="R501" s="58"/>
      <c r="S501" s="60"/>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54"/>
      <c r="AZ501" s="54"/>
      <c r="BA501" s="61">
        <f t="shared" si="79"/>
        <v>14705.6</v>
      </c>
      <c r="BB501" s="62">
        <f t="shared" si="80"/>
        <v>14705.6</v>
      </c>
      <c r="BC501" s="57" t="str">
        <f t="shared" si="81"/>
        <v>INR  Fourteen Thousand Seven Hundred &amp; Five  and Paise Sixty Only</v>
      </c>
      <c r="HQ501" s="16"/>
      <c r="HR501" s="16"/>
      <c r="HS501" s="16"/>
      <c r="HT501" s="16"/>
      <c r="HU501" s="16"/>
    </row>
    <row r="502" spans="1:229" s="15" customFormat="1" ht="117" customHeight="1">
      <c r="A502" s="67">
        <v>490</v>
      </c>
      <c r="B502" s="75" t="s">
        <v>1006</v>
      </c>
      <c r="C502" s="70" t="s">
        <v>1064</v>
      </c>
      <c r="D502" s="63">
        <v>14</v>
      </c>
      <c r="E502" s="64" t="s">
        <v>999</v>
      </c>
      <c r="F502" s="74">
        <v>596.14</v>
      </c>
      <c r="G502" s="58"/>
      <c r="H502" s="48"/>
      <c r="I502" s="47" t="s">
        <v>39</v>
      </c>
      <c r="J502" s="49">
        <f t="shared" si="78"/>
        <v>1</v>
      </c>
      <c r="K502" s="50" t="s">
        <v>64</v>
      </c>
      <c r="L502" s="50" t="s">
        <v>7</v>
      </c>
      <c r="M502" s="59"/>
      <c r="N502" s="58"/>
      <c r="O502" s="58"/>
      <c r="P502" s="60"/>
      <c r="Q502" s="58"/>
      <c r="R502" s="58"/>
      <c r="S502" s="60"/>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61">
        <f t="shared" si="79"/>
        <v>8345.96</v>
      </c>
      <c r="BB502" s="62">
        <f t="shared" si="80"/>
        <v>8345.96</v>
      </c>
      <c r="BC502" s="57" t="str">
        <f t="shared" si="81"/>
        <v>INR  Eight Thousand Three Hundred &amp; Forty Five  and Paise Ninety Six Only</v>
      </c>
      <c r="HQ502" s="16"/>
      <c r="HR502" s="16"/>
      <c r="HS502" s="16"/>
      <c r="HT502" s="16"/>
      <c r="HU502" s="16"/>
    </row>
    <row r="503" spans="1:229" s="15" customFormat="1" ht="62.25" customHeight="1">
      <c r="A503" s="67">
        <v>491</v>
      </c>
      <c r="B503" s="75" t="s">
        <v>1007</v>
      </c>
      <c r="C503" s="70" t="s">
        <v>1065</v>
      </c>
      <c r="D503" s="63">
        <v>14</v>
      </c>
      <c r="E503" s="64" t="s">
        <v>999</v>
      </c>
      <c r="F503" s="74">
        <v>1640.24</v>
      </c>
      <c r="G503" s="58"/>
      <c r="H503" s="48"/>
      <c r="I503" s="47" t="s">
        <v>39</v>
      </c>
      <c r="J503" s="49">
        <f t="shared" si="78"/>
        <v>1</v>
      </c>
      <c r="K503" s="50" t="s">
        <v>64</v>
      </c>
      <c r="L503" s="50" t="s">
        <v>7</v>
      </c>
      <c r="M503" s="59"/>
      <c r="N503" s="58"/>
      <c r="O503" s="58"/>
      <c r="P503" s="60"/>
      <c r="Q503" s="58"/>
      <c r="R503" s="58"/>
      <c r="S503" s="60"/>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c r="AW503" s="54"/>
      <c r="AX503" s="54"/>
      <c r="AY503" s="54"/>
      <c r="AZ503" s="54"/>
      <c r="BA503" s="61">
        <f t="shared" si="79"/>
        <v>22963.36</v>
      </c>
      <c r="BB503" s="62">
        <f t="shared" si="80"/>
        <v>22963.36</v>
      </c>
      <c r="BC503" s="57" t="str">
        <f t="shared" si="81"/>
        <v>INR  Twenty Two Thousand Nine Hundred &amp; Sixty Three  and Paise Thirty Six Only</v>
      </c>
      <c r="HQ503" s="16"/>
      <c r="HR503" s="16"/>
      <c r="HS503" s="16"/>
      <c r="HT503" s="16"/>
      <c r="HU503" s="16"/>
    </row>
    <row r="504" spans="1:229" s="15" customFormat="1" ht="33" customHeight="1">
      <c r="A504" s="67">
        <v>492</v>
      </c>
      <c r="B504" s="75" t="s">
        <v>1008</v>
      </c>
      <c r="C504" s="70" t="s">
        <v>1066</v>
      </c>
      <c r="D504" s="63">
        <v>2</v>
      </c>
      <c r="E504" s="64" t="s">
        <v>999</v>
      </c>
      <c r="F504" s="74">
        <v>1548.61</v>
      </c>
      <c r="G504" s="58"/>
      <c r="H504" s="48"/>
      <c r="I504" s="47" t="s">
        <v>39</v>
      </c>
      <c r="J504" s="49">
        <f t="shared" si="78"/>
        <v>1</v>
      </c>
      <c r="K504" s="50" t="s">
        <v>64</v>
      </c>
      <c r="L504" s="50" t="s">
        <v>7</v>
      </c>
      <c r="M504" s="59"/>
      <c r="N504" s="58"/>
      <c r="O504" s="58"/>
      <c r="P504" s="60"/>
      <c r="Q504" s="58"/>
      <c r="R504" s="58"/>
      <c r="S504" s="60"/>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c r="AT504" s="54"/>
      <c r="AU504" s="54"/>
      <c r="AV504" s="54"/>
      <c r="AW504" s="54"/>
      <c r="AX504" s="54"/>
      <c r="AY504" s="54"/>
      <c r="AZ504" s="54"/>
      <c r="BA504" s="61">
        <f t="shared" si="79"/>
        <v>3097.22</v>
      </c>
      <c r="BB504" s="62">
        <f t="shared" si="80"/>
        <v>3097.22</v>
      </c>
      <c r="BC504" s="57" t="str">
        <f t="shared" si="81"/>
        <v>INR  Three Thousand  &amp;Ninety Seven  and Paise Twenty Two Only</v>
      </c>
      <c r="HQ504" s="16"/>
      <c r="HR504" s="16"/>
      <c r="HS504" s="16"/>
      <c r="HT504" s="16"/>
      <c r="HU504" s="16"/>
    </row>
    <row r="505" spans="1:229" s="15" customFormat="1" ht="30" customHeight="1">
      <c r="A505" s="67">
        <v>493</v>
      </c>
      <c r="B505" s="75" t="s">
        <v>1009</v>
      </c>
      <c r="C505" s="70" t="s">
        <v>1067</v>
      </c>
      <c r="D505" s="63">
        <v>3</v>
      </c>
      <c r="E505" s="64" t="s">
        <v>968</v>
      </c>
      <c r="F505" s="74">
        <v>176.47</v>
      </c>
      <c r="G505" s="58"/>
      <c r="H505" s="48"/>
      <c r="I505" s="47" t="s">
        <v>39</v>
      </c>
      <c r="J505" s="49">
        <f t="shared" si="78"/>
        <v>1</v>
      </c>
      <c r="K505" s="50" t="s">
        <v>64</v>
      </c>
      <c r="L505" s="50" t="s">
        <v>7</v>
      </c>
      <c r="M505" s="59"/>
      <c r="N505" s="58"/>
      <c r="O505" s="58"/>
      <c r="P505" s="60"/>
      <c r="Q505" s="58"/>
      <c r="R505" s="58"/>
      <c r="S505" s="60"/>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54"/>
      <c r="AZ505" s="54"/>
      <c r="BA505" s="61">
        <f t="shared" si="79"/>
        <v>529.41</v>
      </c>
      <c r="BB505" s="62">
        <f t="shared" si="80"/>
        <v>529.41</v>
      </c>
      <c r="BC505" s="57" t="str">
        <f t="shared" si="81"/>
        <v>INR  Five Hundred &amp; Twenty Nine  and Paise Forty One Only</v>
      </c>
      <c r="HQ505" s="16"/>
      <c r="HR505" s="16"/>
      <c r="HS505" s="16"/>
      <c r="HT505" s="16"/>
      <c r="HU505" s="16"/>
    </row>
    <row r="506" spans="1:229" s="15" customFormat="1" ht="19.5" customHeight="1">
      <c r="A506" s="67">
        <v>494</v>
      </c>
      <c r="B506" s="79" t="s">
        <v>1092</v>
      </c>
      <c r="C506" s="70" t="s">
        <v>1068</v>
      </c>
      <c r="D506" s="45"/>
      <c r="E506" s="46"/>
      <c r="F506" s="47"/>
      <c r="G506" s="48"/>
      <c r="H506" s="48"/>
      <c r="I506" s="47"/>
      <c r="J506" s="49"/>
      <c r="K506" s="50"/>
      <c r="L506" s="50"/>
      <c r="M506" s="51"/>
      <c r="N506" s="52"/>
      <c r="O506" s="52"/>
      <c r="P506" s="53"/>
      <c r="Q506" s="52"/>
      <c r="R506" s="52"/>
      <c r="S506" s="53"/>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54"/>
      <c r="AZ506" s="54"/>
      <c r="BA506" s="55"/>
      <c r="BB506" s="56"/>
      <c r="BC506" s="57"/>
      <c r="HQ506" s="16">
        <v>1</v>
      </c>
      <c r="HR506" s="16" t="s">
        <v>35</v>
      </c>
      <c r="HS506" s="16" t="s">
        <v>36</v>
      </c>
      <c r="HT506" s="16">
        <v>10</v>
      </c>
      <c r="HU506" s="16" t="s">
        <v>37</v>
      </c>
    </row>
    <row r="507" spans="1:229" s="15" customFormat="1" ht="45.75" customHeight="1">
      <c r="A507" s="67">
        <v>495</v>
      </c>
      <c r="B507" s="75" t="s">
        <v>1010</v>
      </c>
      <c r="C507" s="70" t="s">
        <v>1069</v>
      </c>
      <c r="D507" s="63">
        <v>1</v>
      </c>
      <c r="E507" s="64" t="s">
        <v>1012</v>
      </c>
      <c r="F507" s="74">
        <v>8970.42</v>
      </c>
      <c r="G507" s="58"/>
      <c r="H507" s="48"/>
      <c r="I507" s="47" t="s">
        <v>39</v>
      </c>
      <c r="J507" s="49">
        <f t="shared" si="78"/>
        <v>1</v>
      </c>
      <c r="K507" s="50" t="s">
        <v>64</v>
      </c>
      <c r="L507" s="50" t="s">
        <v>7</v>
      </c>
      <c r="M507" s="59"/>
      <c r="N507" s="58"/>
      <c r="O507" s="58"/>
      <c r="P507" s="60"/>
      <c r="Q507" s="58"/>
      <c r="R507" s="58"/>
      <c r="S507" s="60"/>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54"/>
      <c r="AZ507" s="54"/>
      <c r="BA507" s="61">
        <f t="shared" si="79"/>
        <v>8970.42</v>
      </c>
      <c r="BB507" s="62">
        <f t="shared" si="80"/>
        <v>8970.42</v>
      </c>
      <c r="BC507" s="57" t="str">
        <f t="shared" si="81"/>
        <v>INR  Eight Thousand Nine Hundred &amp; Seventy  and Paise Forty Two Only</v>
      </c>
      <c r="BD507" s="81"/>
      <c r="HQ507" s="16"/>
      <c r="HR507" s="16"/>
      <c r="HS507" s="16"/>
      <c r="HT507" s="16"/>
      <c r="HU507" s="16"/>
    </row>
    <row r="508" spans="1:229" s="15" customFormat="1" ht="92.25" customHeight="1">
      <c r="A508" s="67">
        <v>496</v>
      </c>
      <c r="B508" s="75" t="s">
        <v>1011</v>
      </c>
      <c r="C508" s="70" t="s">
        <v>1070</v>
      </c>
      <c r="D508" s="63">
        <v>1</v>
      </c>
      <c r="E508" s="64" t="s">
        <v>965</v>
      </c>
      <c r="F508" s="74">
        <v>206053.74</v>
      </c>
      <c r="G508" s="58"/>
      <c r="H508" s="48"/>
      <c r="I508" s="47" t="s">
        <v>39</v>
      </c>
      <c r="J508" s="49">
        <f t="shared" si="78"/>
        <v>1</v>
      </c>
      <c r="K508" s="50" t="s">
        <v>64</v>
      </c>
      <c r="L508" s="50" t="s">
        <v>7</v>
      </c>
      <c r="M508" s="59"/>
      <c r="N508" s="58"/>
      <c r="O508" s="58"/>
      <c r="P508" s="60"/>
      <c r="Q508" s="58"/>
      <c r="R508" s="58"/>
      <c r="S508" s="60"/>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c r="AS508" s="54"/>
      <c r="AT508" s="54"/>
      <c r="AU508" s="54"/>
      <c r="AV508" s="54"/>
      <c r="AW508" s="54"/>
      <c r="AX508" s="54"/>
      <c r="AY508" s="54"/>
      <c r="AZ508" s="54"/>
      <c r="BA508" s="61">
        <f t="shared" si="79"/>
        <v>206053.74</v>
      </c>
      <c r="BB508" s="62">
        <f t="shared" si="80"/>
        <v>206053.74</v>
      </c>
      <c r="BC508" s="57" t="str">
        <f t="shared" si="81"/>
        <v>INR  Two Lakh Six Thousand  &amp;Fifty Three  and Paise Seventy Four Only</v>
      </c>
      <c r="BD508" s="81"/>
      <c r="HQ508" s="16"/>
      <c r="HR508" s="16"/>
      <c r="HS508" s="16"/>
      <c r="HT508" s="16"/>
      <c r="HU508" s="16"/>
    </row>
    <row r="509" spans="1:229" s="15" customFormat="1" ht="62.25" customHeight="1">
      <c r="A509" s="67">
        <v>497</v>
      </c>
      <c r="B509" s="75" t="s">
        <v>1013</v>
      </c>
      <c r="C509" s="70" t="s">
        <v>1071</v>
      </c>
      <c r="D509" s="83">
        <v>40</v>
      </c>
      <c r="E509" s="64" t="s">
        <v>967</v>
      </c>
      <c r="F509" s="74">
        <v>204.75</v>
      </c>
      <c r="G509" s="58"/>
      <c r="H509" s="48"/>
      <c r="I509" s="47" t="s">
        <v>39</v>
      </c>
      <c r="J509" s="49">
        <f t="shared" si="78"/>
        <v>1</v>
      </c>
      <c r="K509" s="50" t="s">
        <v>64</v>
      </c>
      <c r="L509" s="50" t="s">
        <v>7</v>
      </c>
      <c r="M509" s="59"/>
      <c r="N509" s="58"/>
      <c r="O509" s="58"/>
      <c r="P509" s="60"/>
      <c r="Q509" s="58"/>
      <c r="R509" s="58"/>
      <c r="S509" s="60"/>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c r="AW509" s="54"/>
      <c r="AX509" s="54"/>
      <c r="AY509" s="54"/>
      <c r="AZ509" s="54"/>
      <c r="BA509" s="61">
        <f t="shared" si="79"/>
        <v>8190</v>
      </c>
      <c r="BB509" s="62">
        <f t="shared" si="80"/>
        <v>8190</v>
      </c>
      <c r="BC509" s="57" t="str">
        <f t="shared" si="81"/>
        <v>INR  Eight Thousand One Hundred &amp; Ninety  Only</v>
      </c>
      <c r="BD509" s="81"/>
      <c r="HQ509" s="16"/>
      <c r="HR509" s="16"/>
      <c r="HS509" s="16"/>
      <c r="HT509" s="16"/>
      <c r="HU509" s="16"/>
    </row>
    <row r="510" spans="1:229" s="15" customFormat="1" ht="62.25" customHeight="1">
      <c r="A510" s="67">
        <v>498</v>
      </c>
      <c r="B510" s="75" t="s">
        <v>1014</v>
      </c>
      <c r="C510" s="70" t="s">
        <v>1072</v>
      </c>
      <c r="D510" s="63">
        <v>160</v>
      </c>
      <c r="E510" s="64" t="s">
        <v>967</v>
      </c>
      <c r="F510" s="74">
        <v>179.86</v>
      </c>
      <c r="G510" s="58"/>
      <c r="H510" s="48"/>
      <c r="I510" s="47" t="s">
        <v>39</v>
      </c>
      <c r="J510" s="49">
        <f t="shared" si="78"/>
        <v>1</v>
      </c>
      <c r="K510" s="50" t="s">
        <v>64</v>
      </c>
      <c r="L510" s="50" t="s">
        <v>7</v>
      </c>
      <c r="M510" s="59"/>
      <c r="N510" s="58"/>
      <c r="O510" s="58"/>
      <c r="P510" s="60"/>
      <c r="Q510" s="58"/>
      <c r="R510" s="58"/>
      <c r="S510" s="60"/>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54"/>
      <c r="AZ510" s="54"/>
      <c r="BA510" s="61">
        <f t="shared" si="79"/>
        <v>28777.6</v>
      </c>
      <c r="BB510" s="62">
        <f t="shared" si="80"/>
        <v>28777.6</v>
      </c>
      <c r="BC510" s="57" t="str">
        <f t="shared" si="81"/>
        <v>INR  Twenty Eight Thousand Seven Hundred &amp; Seventy Seven  and Paise Sixty Only</v>
      </c>
      <c r="BD510" s="81"/>
      <c r="HQ510" s="16"/>
      <c r="HR510" s="16"/>
      <c r="HS510" s="16"/>
      <c r="HT510" s="16"/>
      <c r="HU510" s="16"/>
    </row>
    <row r="511" spans="1:229" s="15" customFormat="1" ht="60.75" customHeight="1">
      <c r="A511" s="67">
        <v>499</v>
      </c>
      <c r="B511" s="75" t="s">
        <v>1015</v>
      </c>
      <c r="C511" s="70" t="s">
        <v>1073</v>
      </c>
      <c r="D511" s="63">
        <v>300</v>
      </c>
      <c r="E511" s="64" t="s">
        <v>967</v>
      </c>
      <c r="F511" s="74">
        <v>143.66</v>
      </c>
      <c r="G511" s="58"/>
      <c r="H511" s="48"/>
      <c r="I511" s="47" t="s">
        <v>39</v>
      </c>
      <c r="J511" s="49">
        <f t="shared" si="78"/>
        <v>1</v>
      </c>
      <c r="K511" s="50" t="s">
        <v>64</v>
      </c>
      <c r="L511" s="50" t="s">
        <v>7</v>
      </c>
      <c r="M511" s="59"/>
      <c r="N511" s="58"/>
      <c r="O511" s="58"/>
      <c r="P511" s="60"/>
      <c r="Q511" s="58"/>
      <c r="R511" s="58"/>
      <c r="S511" s="60"/>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c r="AS511" s="54"/>
      <c r="AT511" s="54"/>
      <c r="AU511" s="54"/>
      <c r="AV511" s="54"/>
      <c r="AW511" s="54"/>
      <c r="AX511" s="54"/>
      <c r="AY511" s="54"/>
      <c r="AZ511" s="54"/>
      <c r="BA511" s="61">
        <f t="shared" si="79"/>
        <v>43098</v>
      </c>
      <c r="BB511" s="62">
        <f t="shared" si="80"/>
        <v>43098</v>
      </c>
      <c r="BC511" s="57" t="str">
        <f t="shared" si="81"/>
        <v>INR  Forty Three Thousand  &amp;Ninety Eight  Only</v>
      </c>
      <c r="BD511" s="81"/>
      <c r="HQ511" s="16"/>
      <c r="HR511" s="16"/>
      <c r="HS511" s="16"/>
      <c r="HT511" s="16"/>
      <c r="HU511" s="16"/>
    </row>
    <row r="512" spans="1:229" s="15" customFormat="1" ht="59.25" customHeight="1">
      <c r="A512" s="67">
        <v>500</v>
      </c>
      <c r="B512" s="75" t="s">
        <v>1016</v>
      </c>
      <c r="C512" s="70" t="s">
        <v>1074</v>
      </c>
      <c r="D512" s="63">
        <v>262.5</v>
      </c>
      <c r="E512" s="64" t="s">
        <v>968</v>
      </c>
      <c r="F512" s="74">
        <v>143.66</v>
      </c>
      <c r="G512" s="58"/>
      <c r="H512" s="48"/>
      <c r="I512" s="47" t="s">
        <v>39</v>
      </c>
      <c r="J512" s="49">
        <f t="shared" si="78"/>
        <v>1</v>
      </c>
      <c r="K512" s="50" t="s">
        <v>64</v>
      </c>
      <c r="L512" s="50" t="s">
        <v>7</v>
      </c>
      <c r="M512" s="59"/>
      <c r="N512" s="58"/>
      <c r="O512" s="58"/>
      <c r="P512" s="60"/>
      <c r="Q512" s="58"/>
      <c r="R512" s="58"/>
      <c r="S512" s="60"/>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c r="AW512" s="54"/>
      <c r="AX512" s="54"/>
      <c r="AY512" s="54"/>
      <c r="AZ512" s="54"/>
      <c r="BA512" s="61">
        <f t="shared" si="79"/>
        <v>37710.75</v>
      </c>
      <c r="BB512" s="62">
        <f t="shared" si="80"/>
        <v>37710.75</v>
      </c>
      <c r="BC512" s="57" t="str">
        <f t="shared" si="81"/>
        <v>INR  Thirty Seven Thousand Seven Hundred &amp; Ten  and Paise Seventy Five Only</v>
      </c>
      <c r="BD512" s="81"/>
      <c r="HQ512" s="16"/>
      <c r="HR512" s="16"/>
      <c r="HS512" s="16"/>
      <c r="HT512" s="16"/>
      <c r="HU512" s="16"/>
    </row>
    <row r="513" spans="1:229" s="15" customFormat="1" ht="60.75" customHeight="1">
      <c r="A513" s="67">
        <v>501</v>
      </c>
      <c r="B513" s="75" t="s">
        <v>1017</v>
      </c>
      <c r="C513" s="70" t="s">
        <v>1075</v>
      </c>
      <c r="D513" s="63">
        <v>315</v>
      </c>
      <c r="E513" s="64" t="s">
        <v>967</v>
      </c>
      <c r="F513" s="74">
        <v>143.66</v>
      </c>
      <c r="G513" s="58"/>
      <c r="H513" s="48"/>
      <c r="I513" s="47" t="s">
        <v>39</v>
      </c>
      <c r="J513" s="49">
        <f t="shared" si="78"/>
        <v>1</v>
      </c>
      <c r="K513" s="50" t="s">
        <v>64</v>
      </c>
      <c r="L513" s="50" t="s">
        <v>7</v>
      </c>
      <c r="M513" s="59"/>
      <c r="N513" s="58"/>
      <c r="O513" s="58"/>
      <c r="P513" s="60"/>
      <c r="Q513" s="58"/>
      <c r="R513" s="58"/>
      <c r="S513" s="60"/>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c r="AT513" s="54"/>
      <c r="AU513" s="54"/>
      <c r="AV513" s="54"/>
      <c r="AW513" s="54"/>
      <c r="AX513" s="54"/>
      <c r="AY513" s="54"/>
      <c r="AZ513" s="54"/>
      <c r="BA513" s="61">
        <f t="shared" si="79"/>
        <v>45252.9</v>
      </c>
      <c r="BB513" s="62">
        <f t="shared" si="80"/>
        <v>45252.9</v>
      </c>
      <c r="BC513" s="57" t="str">
        <f t="shared" si="81"/>
        <v>INR  Forty Five Thousand Two Hundred &amp; Fifty Two  and Paise Ninety Only</v>
      </c>
      <c r="BD513" s="81"/>
      <c r="HQ513" s="16"/>
      <c r="HR513" s="16"/>
      <c r="HS513" s="16"/>
      <c r="HT513" s="16"/>
      <c r="HU513" s="16"/>
    </row>
    <row r="514" spans="1:229" s="15" customFormat="1" ht="61.5" customHeight="1">
      <c r="A514" s="67">
        <v>502</v>
      </c>
      <c r="B514" s="75" t="s">
        <v>1018</v>
      </c>
      <c r="C514" s="70" t="s">
        <v>1076</v>
      </c>
      <c r="D514" s="63">
        <v>437.5</v>
      </c>
      <c r="E514" s="64" t="s">
        <v>968</v>
      </c>
      <c r="F514" s="74">
        <v>143.66</v>
      </c>
      <c r="G514" s="58"/>
      <c r="H514" s="48"/>
      <c r="I514" s="47" t="s">
        <v>39</v>
      </c>
      <c r="J514" s="49">
        <f t="shared" si="78"/>
        <v>1</v>
      </c>
      <c r="K514" s="50" t="s">
        <v>64</v>
      </c>
      <c r="L514" s="50" t="s">
        <v>7</v>
      </c>
      <c r="M514" s="59"/>
      <c r="N514" s="58"/>
      <c r="O514" s="58"/>
      <c r="P514" s="60"/>
      <c r="Q514" s="58"/>
      <c r="R514" s="58"/>
      <c r="S514" s="60"/>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c r="AW514" s="54"/>
      <c r="AX514" s="54"/>
      <c r="AY514" s="54"/>
      <c r="AZ514" s="54"/>
      <c r="BA514" s="61">
        <f t="shared" si="79"/>
        <v>62851.25</v>
      </c>
      <c r="BB514" s="62">
        <f t="shared" si="80"/>
        <v>62851.25</v>
      </c>
      <c r="BC514" s="57" t="str">
        <f t="shared" si="81"/>
        <v>INR  Sixty Two Thousand Eight Hundred &amp; Fifty One  and Paise Twenty Five Only</v>
      </c>
      <c r="BD514" s="81"/>
      <c r="HQ514" s="16"/>
      <c r="HR514" s="16"/>
      <c r="HS514" s="16"/>
      <c r="HT514" s="16"/>
      <c r="HU514" s="16"/>
    </row>
    <row r="515" spans="1:229" s="15" customFormat="1" ht="36" customHeight="1">
      <c r="A515" s="67">
        <v>503</v>
      </c>
      <c r="B515" s="75" t="s">
        <v>1019</v>
      </c>
      <c r="C515" s="70" t="s">
        <v>1077</v>
      </c>
      <c r="D515" s="63">
        <v>35</v>
      </c>
      <c r="E515" s="64" t="s">
        <v>965</v>
      </c>
      <c r="F515" s="74">
        <v>1557.66</v>
      </c>
      <c r="G515" s="58"/>
      <c r="H515" s="48"/>
      <c r="I515" s="47" t="s">
        <v>39</v>
      </c>
      <c r="J515" s="49">
        <f t="shared" si="78"/>
        <v>1</v>
      </c>
      <c r="K515" s="50" t="s">
        <v>64</v>
      </c>
      <c r="L515" s="50" t="s">
        <v>7</v>
      </c>
      <c r="M515" s="59"/>
      <c r="N515" s="58"/>
      <c r="O515" s="58"/>
      <c r="P515" s="60"/>
      <c r="Q515" s="58"/>
      <c r="R515" s="58"/>
      <c r="S515" s="60"/>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c r="AS515" s="54"/>
      <c r="AT515" s="54"/>
      <c r="AU515" s="54"/>
      <c r="AV515" s="54"/>
      <c r="AW515" s="54"/>
      <c r="AX515" s="54"/>
      <c r="AY515" s="54"/>
      <c r="AZ515" s="54"/>
      <c r="BA515" s="61">
        <f t="shared" si="79"/>
        <v>54518.1</v>
      </c>
      <c r="BB515" s="62">
        <f t="shared" si="80"/>
        <v>54518.1</v>
      </c>
      <c r="BC515" s="57" t="str">
        <f t="shared" si="81"/>
        <v>INR  Fifty Four Thousand Five Hundred &amp; Eighteen  and Paise Ten Only</v>
      </c>
      <c r="BD515" s="81"/>
      <c r="HQ515" s="16"/>
      <c r="HR515" s="16"/>
      <c r="HS515" s="16"/>
      <c r="HT515" s="16"/>
      <c r="HU515" s="16"/>
    </row>
    <row r="516" spans="1:229" s="15" customFormat="1" ht="35.25" customHeight="1">
      <c r="A516" s="67">
        <v>504</v>
      </c>
      <c r="B516" s="75" t="s">
        <v>1020</v>
      </c>
      <c r="C516" s="70" t="s">
        <v>1078</v>
      </c>
      <c r="D516" s="63">
        <v>128</v>
      </c>
      <c r="E516" s="64" t="s">
        <v>965</v>
      </c>
      <c r="F516" s="74">
        <v>915.14</v>
      </c>
      <c r="G516" s="58"/>
      <c r="H516" s="48"/>
      <c r="I516" s="47" t="s">
        <v>39</v>
      </c>
      <c r="J516" s="49">
        <f t="shared" si="78"/>
        <v>1</v>
      </c>
      <c r="K516" s="50" t="s">
        <v>64</v>
      </c>
      <c r="L516" s="50" t="s">
        <v>7</v>
      </c>
      <c r="M516" s="59"/>
      <c r="N516" s="58"/>
      <c r="O516" s="58"/>
      <c r="P516" s="60"/>
      <c r="Q516" s="58"/>
      <c r="R516" s="58"/>
      <c r="S516" s="60"/>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54"/>
      <c r="AZ516" s="54"/>
      <c r="BA516" s="61">
        <f t="shared" si="79"/>
        <v>117137.92</v>
      </c>
      <c r="BB516" s="62">
        <f t="shared" si="80"/>
        <v>117137.92</v>
      </c>
      <c r="BC516" s="57" t="str">
        <f t="shared" si="81"/>
        <v>INR  One Lakh Seventeen Thousand One Hundred &amp; Thirty Seven  and Paise Ninety Two Only</v>
      </c>
      <c r="BD516" s="81"/>
      <c r="HQ516" s="16"/>
      <c r="HR516" s="16"/>
      <c r="HS516" s="16"/>
      <c r="HT516" s="16"/>
      <c r="HU516" s="16"/>
    </row>
    <row r="517" spans="1:229" s="15" customFormat="1" ht="48" customHeight="1">
      <c r="A517" s="67">
        <v>505</v>
      </c>
      <c r="B517" s="75" t="s">
        <v>1021</v>
      </c>
      <c r="C517" s="70" t="s">
        <v>1079</v>
      </c>
      <c r="D517" s="63">
        <v>33</v>
      </c>
      <c r="E517" s="64" t="s">
        <v>965</v>
      </c>
      <c r="F517" s="74">
        <v>2135.71</v>
      </c>
      <c r="G517" s="58"/>
      <c r="H517" s="48"/>
      <c r="I517" s="47" t="s">
        <v>39</v>
      </c>
      <c r="J517" s="49">
        <f t="shared" si="78"/>
        <v>1</v>
      </c>
      <c r="K517" s="50" t="s">
        <v>64</v>
      </c>
      <c r="L517" s="50" t="s">
        <v>7</v>
      </c>
      <c r="M517" s="59"/>
      <c r="N517" s="58"/>
      <c r="O517" s="58"/>
      <c r="P517" s="60"/>
      <c r="Q517" s="58"/>
      <c r="R517" s="58"/>
      <c r="S517" s="60"/>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c r="AW517" s="54"/>
      <c r="AX517" s="54"/>
      <c r="AY517" s="54"/>
      <c r="AZ517" s="54"/>
      <c r="BA517" s="61">
        <f t="shared" si="79"/>
        <v>70478.43</v>
      </c>
      <c r="BB517" s="62">
        <f t="shared" si="80"/>
        <v>70478.43</v>
      </c>
      <c r="BC517" s="57" t="str">
        <f t="shared" si="81"/>
        <v>INR  Seventy Thousand Four Hundred &amp; Seventy Eight  and Paise Forty Three Only</v>
      </c>
      <c r="BD517" s="81"/>
      <c r="HQ517" s="16"/>
      <c r="HR517" s="16"/>
      <c r="HS517" s="16"/>
      <c r="HT517" s="16"/>
      <c r="HU517" s="16"/>
    </row>
    <row r="518" spans="1:229" s="15" customFormat="1" ht="60" customHeight="1">
      <c r="A518" s="67">
        <v>506</v>
      </c>
      <c r="B518" s="75" t="s">
        <v>1022</v>
      </c>
      <c r="C518" s="70" t="s">
        <v>1080</v>
      </c>
      <c r="D518" s="63">
        <v>8</v>
      </c>
      <c r="E518" s="64" t="s">
        <v>965</v>
      </c>
      <c r="F518" s="74">
        <v>2481.85</v>
      </c>
      <c r="G518" s="58"/>
      <c r="H518" s="48"/>
      <c r="I518" s="47" t="s">
        <v>39</v>
      </c>
      <c r="J518" s="49">
        <f>IF(I518="Less(-)",-1,1)</f>
        <v>1</v>
      </c>
      <c r="K518" s="50" t="s">
        <v>64</v>
      </c>
      <c r="L518" s="50" t="s">
        <v>7</v>
      </c>
      <c r="M518" s="59"/>
      <c r="N518" s="58"/>
      <c r="O518" s="58"/>
      <c r="P518" s="60"/>
      <c r="Q518" s="58"/>
      <c r="R518" s="58"/>
      <c r="S518" s="60"/>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c r="AY518" s="54"/>
      <c r="AZ518" s="54"/>
      <c r="BA518" s="61">
        <f>total_amount_ba($B$2,$D$2,D518,F518,J518,K518,M518)</f>
        <v>19854.8</v>
      </c>
      <c r="BB518" s="62">
        <f>BA518+SUM(N518:AZ518)</f>
        <v>19854.8</v>
      </c>
      <c r="BC518" s="57" t="str">
        <f>SpellNumber(L518,BB518)</f>
        <v>INR  Nineteen Thousand Eight Hundred &amp; Fifty Four  and Paise Eighty Only</v>
      </c>
      <c r="BD518" s="81"/>
      <c r="HQ518" s="16"/>
      <c r="HR518" s="16"/>
      <c r="HS518" s="16"/>
      <c r="HT518" s="16"/>
      <c r="HU518" s="16"/>
    </row>
    <row r="519" spans="1:229" s="15" customFormat="1" ht="38.25" customHeight="1">
      <c r="A519" s="67">
        <v>507</v>
      </c>
      <c r="B519" s="75" t="s">
        <v>1023</v>
      </c>
      <c r="C519" s="70" t="s">
        <v>1081</v>
      </c>
      <c r="D519" s="63">
        <v>14</v>
      </c>
      <c r="E519" s="64" t="s">
        <v>999</v>
      </c>
      <c r="F519" s="74">
        <v>12194.34</v>
      </c>
      <c r="G519" s="58"/>
      <c r="H519" s="48"/>
      <c r="I519" s="47" t="s">
        <v>39</v>
      </c>
      <c r="J519" s="49">
        <f>IF(I519="Less(-)",-1,1)</f>
        <v>1</v>
      </c>
      <c r="K519" s="50" t="s">
        <v>64</v>
      </c>
      <c r="L519" s="50" t="s">
        <v>7</v>
      </c>
      <c r="M519" s="59"/>
      <c r="N519" s="58"/>
      <c r="O519" s="58"/>
      <c r="P519" s="60"/>
      <c r="Q519" s="58"/>
      <c r="R519" s="58"/>
      <c r="S519" s="60"/>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54"/>
      <c r="AZ519" s="54"/>
      <c r="BA519" s="61">
        <f>total_amount_ba($B$2,$D$2,D519,F519,J519,K519,M519)</f>
        <v>170720.76</v>
      </c>
      <c r="BB519" s="62">
        <f>BA519+SUM(N519:AZ519)</f>
        <v>170720.76</v>
      </c>
      <c r="BC519" s="57" t="str">
        <f>SpellNumber(L519,BB519)</f>
        <v>INR  One Lakh Seventy Thousand Seven Hundred &amp; Twenty  and Paise Seventy Six Only</v>
      </c>
      <c r="BD519" s="81"/>
      <c r="HQ519" s="16"/>
      <c r="HR519" s="16"/>
      <c r="HS519" s="16"/>
      <c r="HT519" s="16"/>
      <c r="HU519" s="16"/>
    </row>
    <row r="520" spans="1:229" s="15" customFormat="1" ht="117.75" customHeight="1">
      <c r="A520" s="67">
        <v>508</v>
      </c>
      <c r="B520" s="75" t="s">
        <v>1024</v>
      </c>
      <c r="C520" s="70" t="s">
        <v>1082</v>
      </c>
      <c r="D520" s="63">
        <v>1</v>
      </c>
      <c r="E520" s="64" t="s">
        <v>999</v>
      </c>
      <c r="F520" s="74">
        <v>9605.02</v>
      </c>
      <c r="G520" s="58"/>
      <c r="H520" s="48"/>
      <c r="I520" s="47" t="s">
        <v>39</v>
      </c>
      <c r="J520" s="49">
        <f>IF(I520="Less(-)",-1,1)</f>
        <v>1</v>
      </c>
      <c r="K520" s="50" t="s">
        <v>64</v>
      </c>
      <c r="L520" s="50" t="s">
        <v>7</v>
      </c>
      <c r="M520" s="59"/>
      <c r="N520" s="76"/>
      <c r="O520" s="76"/>
      <c r="P520" s="77"/>
      <c r="Q520" s="76"/>
      <c r="R520" s="76"/>
      <c r="S520" s="77"/>
      <c r="T520" s="78"/>
      <c r="U520" s="78"/>
      <c r="V520" s="78"/>
      <c r="W520" s="78"/>
      <c r="X520" s="78"/>
      <c r="Y520" s="78"/>
      <c r="Z520" s="78"/>
      <c r="AA520" s="78"/>
      <c r="AB520" s="78"/>
      <c r="AC520" s="78"/>
      <c r="AD520" s="78"/>
      <c r="AE520" s="78"/>
      <c r="AF520" s="78"/>
      <c r="AG520" s="78"/>
      <c r="AH520" s="78"/>
      <c r="AI520" s="78"/>
      <c r="AJ520" s="78"/>
      <c r="AK520" s="78"/>
      <c r="AL520" s="78"/>
      <c r="AM520" s="78"/>
      <c r="AN520" s="78"/>
      <c r="AO520" s="78"/>
      <c r="AP520" s="78"/>
      <c r="AQ520" s="78"/>
      <c r="AR520" s="78"/>
      <c r="AS520" s="78"/>
      <c r="AT520" s="78"/>
      <c r="AU520" s="78"/>
      <c r="AV520" s="78"/>
      <c r="AW520" s="78"/>
      <c r="AX520" s="78"/>
      <c r="AY520" s="78"/>
      <c r="AZ520" s="78"/>
      <c r="BA520" s="61">
        <f>total_amount_ba($B$2,$D$2,D520,F520,J520,K520,M520)</f>
        <v>9605.02</v>
      </c>
      <c r="BB520" s="62">
        <f>BA520+SUM(N520:AZ520)</f>
        <v>9605.02</v>
      </c>
      <c r="BC520" s="57" t="str">
        <f>SpellNumber(L520,BB520)</f>
        <v>INR  Nine Thousand Six Hundred &amp; Five  and Paise Two Only</v>
      </c>
      <c r="BD520" s="81"/>
      <c r="HQ520" s="16"/>
      <c r="HR520" s="16"/>
      <c r="HS520" s="16"/>
      <c r="HT520" s="16"/>
      <c r="HU520" s="16"/>
    </row>
    <row r="521" spans="1:229" s="15" customFormat="1" ht="19.5" customHeight="1">
      <c r="A521" s="67">
        <v>509</v>
      </c>
      <c r="B521" s="80" t="s">
        <v>1093</v>
      </c>
      <c r="C521" s="70" t="s">
        <v>1083</v>
      </c>
      <c r="D521" s="45"/>
      <c r="E521" s="46"/>
      <c r="F521" s="47"/>
      <c r="G521" s="48"/>
      <c r="H521" s="48"/>
      <c r="I521" s="47"/>
      <c r="J521" s="49"/>
      <c r="K521" s="50"/>
      <c r="L521" s="50"/>
      <c r="M521" s="51"/>
      <c r="N521" s="52"/>
      <c r="O521" s="52"/>
      <c r="P521" s="53"/>
      <c r="Q521" s="52"/>
      <c r="R521" s="52"/>
      <c r="S521" s="53"/>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54"/>
      <c r="AZ521" s="54"/>
      <c r="BA521" s="55"/>
      <c r="BB521" s="56"/>
      <c r="BC521" s="57"/>
      <c r="BD521" s="81"/>
      <c r="HQ521" s="16">
        <v>1</v>
      </c>
      <c r="HR521" s="16" t="s">
        <v>35</v>
      </c>
      <c r="HS521" s="16" t="s">
        <v>36</v>
      </c>
      <c r="HT521" s="16">
        <v>10</v>
      </c>
      <c r="HU521" s="16" t="s">
        <v>37</v>
      </c>
    </row>
    <row r="522" spans="1:229" s="15" customFormat="1" ht="39.75" customHeight="1">
      <c r="A522" s="67">
        <v>510</v>
      </c>
      <c r="B522" s="75" t="s">
        <v>1086</v>
      </c>
      <c r="C522" s="70" t="s">
        <v>1084</v>
      </c>
      <c r="D522" s="63">
        <v>4</v>
      </c>
      <c r="E522" s="64" t="s">
        <v>965</v>
      </c>
      <c r="F522" s="74">
        <v>1696800</v>
      </c>
      <c r="G522" s="58">
        <v>6000000</v>
      </c>
      <c r="H522" s="48"/>
      <c r="I522" s="47" t="s">
        <v>39</v>
      </c>
      <c r="J522" s="49">
        <f>IF(I522="Less(-)",-1,1)</f>
        <v>1</v>
      </c>
      <c r="K522" s="50" t="s">
        <v>64</v>
      </c>
      <c r="L522" s="50" t="s">
        <v>7</v>
      </c>
      <c r="M522" s="59"/>
      <c r="N522" s="58"/>
      <c r="O522" s="58"/>
      <c r="P522" s="60"/>
      <c r="Q522" s="58"/>
      <c r="R522" s="58"/>
      <c r="S522" s="60"/>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c r="AS522" s="54"/>
      <c r="AT522" s="54"/>
      <c r="AU522" s="54"/>
      <c r="AV522" s="54"/>
      <c r="AW522" s="54"/>
      <c r="AX522" s="54"/>
      <c r="AY522" s="54"/>
      <c r="AZ522" s="54"/>
      <c r="BA522" s="61">
        <f>total_amount_ba($B$2,$D$2,D522,F522,J522,K522,M522)</f>
        <v>6787200</v>
      </c>
      <c r="BB522" s="62">
        <f>BA522+SUM(N522:AZ522)</f>
        <v>6787200</v>
      </c>
      <c r="BC522" s="57" t="str">
        <f>SpellNumber(L522,BB522)</f>
        <v>INR  Sixty Seven Lakh Eighty Seven Thousand Two Hundred    Only</v>
      </c>
      <c r="BD522" s="81"/>
      <c r="HQ522" s="16"/>
      <c r="HR522" s="16"/>
      <c r="HS522" s="16"/>
      <c r="HT522" s="16"/>
      <c r="HU522" s="16"/>
    </row>
    <row r="523" spans="1:229" s="15" customFormat="1" ht="34.5" customHeight="1">
      <c r="A523" s="67">
        <v>511</v>
      </c>
      <c r="B523" s="75" t="s">
        <v>1087</v>
      </c>
      <c r="C523" s="70" t="s">
        <v>1085</v>
      </c>
      <c r="D523" s="63">
        <v>1</v>
      </c>
      <c r="E523" s="64" t="s">
        <v>1012</v>
      </c>
      <c r="F523" s="74">
        <v>325785.6</v>
      </c>
      <c r="G523" s="58">
        <v>288000</v>
      </c>
      <c r="H523" s="48"/>
      <c r="I523" s="47" t="s">
        <v>39</v>
      </c>
      <c r="J523" s="49">
        <f>IF(I523="Less(-)",-1,1)</f>
        <v>1</v>
      </c>
      <c r="K523" s="50" t="s">
        <v>64</v>
      </c>
      <c r="L523" s="50" t="s">
        <v>7</v>
      </c>
      <c r="M523" s="59"/>
      <c r="N523" s="58"/>
      <c r="O523" s="58"/>
      <c r="P523" s="60"/>
      <c r="Q523" s="58"/>
      <c r="R523" s="58"/>
      <c r="S523" s="60"/>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54"/>
      <c r="AZ523" s="54"/>
      <c r="BA523" s="61">
        <f>total_amount_ba($B$2,$D$2,D523,F523,J523,K523,M523)</f>
        <v>325785.6</v>
      </c>
      <c r="BB523" s="62">
        <f>BA523+SUM(N523:AZ523)</f>
        <v>325785.6</v>
      </c>
      <c r="BC523" s="57" t="str">
        <f>SpellNumber(L523,BB523)</f>
        <v>INR  Three Lakh Twenty Five Thousand Seven Hundred &amp; Eighty Five  and Paise Sixty Only</v>
      </c>
      <c r="BD523" s="81"/>
      <c r="HQ523" s="16"/>
      <c r="HR523" s="16"/>
      <c r="HS523" s="16"/>
      <c r="HT523" s="16"/>
      <c r="HU523" s="16"/>
    </row>
    <row r="524" spans="1:229" s="15" customFormat="1" ht="47.25" customHeight="1">
      <c r="A524" s="28" t="s">
        <v>62</v>
      </c>
      <c r="B524" s="27"/>
      <c r="C524" s="29"/>
      <c r="D524" s="29"/>
      <c r="E524" s="29"/>
      <c r="F524" s="29"/>
      <c r="G524" s="29"/>
      <c r="H524" s="30"/>
      <c r="I524" s="30"/>
      <c r="J524" s="30"/>
      <c r="K524" s="30"/>
      <c r="L524" s="31"/>
      <c r="BA524" s="44">
        <f>SUM(BA13:BA523)</f>
        <v>83884780.85</v>
      </c>
      <c r="BB524" s="42">
        <f>SUM(BB13:BB523)</f>
        <v>83884780.85</v>
      </c>
      <c r="BC524" s="26" t="str">
        <f>SpellNumber($E$2,BB524)</f>
        <v>INR  Eight Crore Thirty Eight Lakh Eighty Four Thousand Seven Hundred &amp; Eighty  and Paise Eighty Five Only</v>
      </c>
      <c r="BD524" s="81"/>
      <c r="HQ524" s="16">
        <v>4</v>
      </c>
      <c r="HR524" s="16" t="s">
        <v>41</v>
      </c>
      <c r="HS524" s="16" t="s">
        <v>61</v>
      </c>
      <c r="HT524" s="16">
        <v>10</v>
      </c>
      <c r="HU524" s="16" t="s">
        <v>38</v>
      </c>
    </row>
    <row r="525" spans="1:229" s="18" customFormat="1" ht="33.75" customHeight="1">
      <c r="A525" s="28" t="s">
        <v>66</v>
      </c>
      <c r="B525" s="27"/>
      <c r="C525" s="71"/>
      <c r="D525" s="32"/>
      <c r="E525" s="33" t="s">
        <v>69</v>
      </c>
      <c r="F525" s="40"/>
      <c r="G525" s="34"/>
      <c r="H525" s="17"/>
      <c r="I525" s="17"/>
      <c r="J525" s="17"/>
      <c r="K525" s="35"/>
      <c r="L525" s="36"/>
      <c r="M525" s="37"/>
      <c r="O525" s="15"/>
      <c r="P525" s="15"/>
      <c r="Q525" s="15"/>
      <c r="R525" s="15"/>
      <c r="S525" s="15"/>
      <c r="BA525" s="39">
        <f>IF(ISBLANK(F525),0,IF(E525="Excess (+)",ROUND(BA524+(BA524*F525),2),IF(E525="Less (-)",ROUND(BA524+(BA524*F525*(-1)),2),IF(E525="At Par",BA524,0))))</f>
        <v>0</v>
      </c>
      <c r="BB525" s="41">
        <f>ROUND(BA525,0)</f>
        <v>0</v>
      </c>
      <c r="BC525" s="26" t="str">
        <f>SpellNumber($E$2,BA525)</f>
        <v>INR Zero Only</v>
      </c>
      <c r="HQ525" s="19"/>
      <c r="HR525" s="19"/>
      <c r="HS525" s="19"/>
      <c r="HT525" s="19"/>
      <c r="HU525" s="19"/>
    </row>
    <row r="526" spans="1:229" s="18" customFormat="1" ht="41.25" customHeight="1">
      <c r="A526" s="28" t="s">
        <v>65</v>
      </c>
      <c r="B526" s="27"/>
      <c r="C526" s="87" t="str">
        <f>SpellNumber($E$2,BA525)</f>
        <v>INR Zero Only</v>
      </c>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7"/>
      <c r="AK526" s="87"/>
      <c r="AL526" s="87"/>
      <c r="AM526" s="87"/>
      <c r="AN526" s="87"/>
      <c r="AO526" s="87"/>
      <c r="AP526" s="87"/>
      <c r="AQ526" s="87"/>
      <c r="AR526" s="87"/>
      <c r="AS526" s="87"/>
      <c r="AT526" s="87"/>
      <c r="AU526" s="87"/>
      <c r="AV526" s="87"/>
      <c r="AW526" s="87"/>
      <c r="AX526" s="87"/>
      <c r="AY526" s="87"/>
      <c r="AZ526" s="87"/>
      <c r="BA526" s="87"/>
      <c r="BB526" s="87"/>
      <c r="BC526" s="88"/>
      <c r="HQ526" s="19"/>
      <c r="HR526" s="19"/>
      <c r="HS526" s="19"/>
      <c r="HT526" s="19"/>
      <c r="HU526" s="19"/>
    </row>
    <row r="527" spans="2:229" s="12" customFormat="1" ht="15">
      <c r="B527" s="72"/>
      <c r="C527" s="20"/>
      <c r="D527" s="20"/>
      <c r="E527" s="20"/>
      <c r="F527" s="20"/>
      <c r="G527" s="20"/>
      <c r="H527" s="20"/>
      <c r="I527" s="20"/>
      <c r="J527" s="20"/>
      <c r="K527" s="20"/>
      <c r="L527" s="20"/>
      <c r="M527" s="20"/>
      <c r="O527" s="20"/>
      <c r="BA527" s="20"/>
      <c r="BC527" s="20"/>
      <c r="HQ527" s="13"/>
      <c r="HR527" s="13"/>
      <c r="HS527" s="13"/>
      <c r="HT527" s="13"/>
      <c r="HU527" s="13"/>
    </row>
    <row r="538" ht="15"/>
    <row r="539" ht="15"/>
    <row r="540" ht="15"/>
    <row r="541" ht="15"/>
    <row r="542" ht="15"/>
    <row r="543" ht="15"/>
    <row r="544" ht="15"/>
    <row r="545" ht="15"/>
    <row r="546" ht="15"/>
    <row r="547" ht="15"/>
    <row r="548" ht="15"/>
    <row r="549" ht="15"/>
    <row r="550" ht="15"/>
    <row r="551" ht="15"/>
    <row r="552" ht="15"/>
    <row r="553" ht="15"/>
    <row r="554" ht="15"/>
    <row r="555"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sheetData>
  <sheetProtection password="DA7E" sheet="1" selectLockedCells="1"/>
  <mergeCells count="8">
    <mergeCell ref="A9:BC9"/>
    <mergeCell ref="C526:BC526"/>
    <mergeCell ref="A1:L1"/>
    <mergeCell ref="A4:BC4"/>
    <mergeCell ref="A5:BC5"/>
    <mergeCell ref="A6:BC6"/>
    <mergeCell ref="A7:BC7"/>
    <mergeCell ref="B8:BC8"/>
  </mergeCells>
  <dataValidations count="25">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25">
      <formula1>IF(E525="Select",-1,IF(E525="At Par",0,0))</formula1>
      <formula2>IF(E525="Select",-1,IF(E525="At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25">
      <formula1>0</formula1>
      <formula2>IF(E525&lt;&gt;"Select",99.9,0)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25">
      <formula1>0</formula1>
      <formula2>99.9</formula2>
    </dataValidation>
    <dataValidation type="list" allowBlank="1" showInputMessage="1" showErrorMessage="1" sqref="E525">
      <formula1>"Select, Excess (+), Less (-)"</formula1>
    </dataValidation>
    <dataValidation type="decimal" allowBlank="1" showInputMessage="1" showErrorMessage="1" promptTitle="Rate Entry" prompt="Please enter VAT charges in Rupees for this item. " errorTitle="Invaid Entry" error="Only Numeric Values are allowed. " sqref="M14:M399 M522:M523 M507:M520 M469:M505 M465:M467 M401:M463">
      <formula1>0</formula1>
      <formula2>999999999999999</formula2>
    </dataValidation>
    <dataValidation type="decimal" allowBlank="1" showInputMessage="1" showErrorMessage="1" promptTitle="Quantity" prompt="Please enter the Quantity for this item. " errorTitle="Invalid Entry" error="Only Numeric Values are allowed. " sqref="F186 D186 F13 D210:D221 D13 D223:D523 F242:F523">
      <formula1>0</formula1>
      <formula2>999999999999999</formula2>
    </dataValidation>
    <dataValidation allowBlank="1" showInputMessage="1" showErrorMessage="1" promptTitle="Units" prompt="Please enter Units in text" sqref="E108:E149 E71:E82 E92:E99 E84:E90 E13 E154:E523"/>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formula1>"INR"</formula1>
    </dataValidation>
    <dataValidation type="list" allowBlank="1" showInputMessage="1" showErrorMessage="1" sqref="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L312">
      <formula1>"INR"</formula1>
    </dataValidation>
    <dataValidation type="list" allowBlank="1" showInputMessage="1" showErrorMessage="1" sqref="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L410 L411 L412">
      <formula1>"INR"</formula1>
    </dataValidation>
    <dataValidation type="list" allowBlank="1" showInputMessage="1" showErrorMessage="1" sqref="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L503 L504 L505 L506 L507 L508 L509 L510 L511 L512">
      <formula1>"INR"</formula1>
    </dataValidation>
    <dataValidation type="list" allowBlank="1" showInputMessage="1" showErrorMessage="1" sqref="L513 L514 L515 L516 L517 L518 L519 L520 L521 L522 L523">
      <formula1>"INR"</formula1>
    </dataValidation>
    <dataValidation type="decimal" allowBlank="1" showInputMessage="1" showErrorMessage="1" promptTitle="Rate Entry" prompt="Please enter the Basic Price in Rupees for this item. " errorTitle="Invaid Entry" error="Only Numeric Values are allowed. " sqref="G13:H5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23">
      <formula1>0</formula1>
      <formula2>999999999999999</formula2>
    </dataValidation>
    <dataValidation type="list" showInputMessage="1" showErrorMessage="1" sqref="I13:I523">
      <formula1>"Excess(+), Less(-)"</formula1>
    </dataValidation>
    <dataValidation allowBlank="1" showInputMessage="1" showErrorMessage="1" promptTitle="Addition / Deduction" prompt="Please Choose the correct One" sqref="J13:J523"/>
    <dataValidation type="list" allowBlank="1" showInputMessage="1" showErrorMessage="1" sqref="K13:K523">
      <formula1>"Partial Conversion, Full Conversion"</formula1>
    </dataValidation>
    <dataValidation allowBlank="1" showInputMessage="1" showErrorMessage="1" promptTitle="Itemcode/Make" prompt="Please enter text" sqref="C13:C523"/>
    <dataValidation type="decimal" allowBlank="1" showInputMessage="1" showErrorMessage="1" errorTitle="Invalid Entry" error="Only Numeric Values are allowed. " sqref="A13:A523">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72" r:id="rId4"/>
  <rowBreaks count="2" manualBreakCount="2">
    <brk id="463" max="54" man="1"/>
    <brk id="514"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5" t="s">
        <v>3</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2018-08-08T07:27:45Z</cp:lastPrinted>
  <dcterms:created xsi:type="dcterms:W3CDTF">2009-01-30T06:42:42Z</dcterms:created>
  <dcterms:modified xsi:type="dcterms:W3CDTF">2018-08-08T08:14:00Z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