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<sst xmlns="http://schemas.openxmlformats.org/spreadsheetml/2006/main" count="1989" uniqueCount="713">
  <si>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</si>
  <si>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</si>
  <si>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</si>
  <si>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</si>
  <si>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</si>
  <si>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</si>
  <si>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</si>
  <si>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</si>
  <si>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</si>
  <si>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</si>
  <si>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</si>
  <si>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</si>
  <si>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</si>
  <si>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</si>
  <si>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</si>
  <si>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</si>
  <si>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</si>
  <si>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</si>
  <si>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</si>
  <si>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</si>
  <si>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</si>
  <si>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</si>
  <si>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</si>
  <si>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</si>
  <si>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</si>
  <si>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</si>
  <si>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</si>
  <si>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</si>
  <si>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</si>
  <si>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</si>
  <si>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</si>
  <si>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</si>
  <si>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</si>
  <si>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</si>
  <si>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</si>
  <si>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</si>
  <si>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</si>
  <si>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</si>
  <si>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</si>
  <si>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</si>
  <si>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</si>
  <si>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</si>
  <si>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</si>
  <si>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</si>
  <si>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</si>
  <si>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</si>
  <si>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</si>
  <si>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</si>
  <si>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</si>
  <si>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</si>
  <si>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</si>
  <si>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</si>
  <si>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</si>
  <si>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</si>
  <si>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</si>
  <si>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</si>
  <si>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</si>
  <si>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</si>
  <si>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</si>
  <si>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</si>
  <si>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</si>
  <si>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</si>
  <si>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</si>
  <si>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</si>
  <si>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</si>
  <si>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</si>
  <si>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</si>
  <si>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</si>
  <si>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</si>
  <si>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</si>
  <si>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</si>
  <si>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</si>
  <si>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</si>
  <si>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</si>
  <si>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</si>
  <si>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</si>
  <si>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</si>
  <si>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</si>
  <si>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</si>
  <si>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</si>
  <si>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</si>
  <si>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</si>
  <si>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</si>
  <si>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</si>
  <si>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</si>
  <si>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</si>
  <si>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</si>
  <si>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</si>
  <si>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</si>
  <si>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</si>
  <si>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</si>
  <si>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</si>
  <si>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</si>
  <si>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</si>
  <si>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</si>
  <si>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</si>
  <si>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</si>
  <si>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</si>
  <si>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</si>
  <si>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</si>
  <si>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</si>
  <si>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</si>
  <si>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</si>
  <si>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</si>
  <si>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</si>
  <si>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</si>
  <si>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</si>
  <si>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</si>
  <si>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</si>
  <si>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</si>
  <si>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</si>
  <si>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</si>
  <si>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</si>
  <si>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</si>
  <si>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</si>
  <si>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</si>
  <si>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</si>
  <si>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</si>
  <si>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</si>
  <si>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</si>
  <si>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</si>
  <si>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</si>
  <si>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</si>
  <si>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</si>
  <si>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</si>
  <si>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</si>
  <si>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</si>
  <si>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</si>
  <si>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</si>
  <si>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</si>
  <si>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</si>
  <si>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</si>
  <si>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</si>
  <si>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</si>
  <si>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</si>
  <si>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</si>
  <si>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</si>
  <si>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</si>
  <si>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</si>
  <si>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</si>
  <si>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</si>
  <si>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</si>
  <si>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</si>
  <si>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</si>
  <si>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</si>
  <si>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</si>
  <si>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</si>
  <si>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</si>
  <si>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</si>
  <si>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</si>
  <si>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</si>
  <si>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</si>
  <si>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</si>
  <si>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</si>
  <si>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</si>
  <si>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</si>
  <si>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</si>
  <si>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</si>
  <si>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</si>
  <si>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</si>
  <si>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</si>
  <si>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</si>
  <si>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</si>
  <si>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</si>
  <si>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</si>
  <si>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</si>
  <si>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</si>
  <si>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</si>
  <si>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</si>
  <si>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</si>
  <si>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</si>
  <si>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</si>
  <si>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</si>
  <si>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</si>
  <si>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</si>
  <si>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</si>
  <si>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</si>
  <si>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</si>
  <si>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</si>
  <si>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</si>
  <si>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</si>
  <si>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</si>
  <si>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</si>
  <si>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</si>
  <si>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</si>
  <si>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</si>
  <si>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</si>
  <si>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</si>
  <si>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</si>
  <si>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</si>
  <si>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</si>
  <si>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</si>
  <si>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</si>
  <si>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</si>
  <si>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</si>
  <si>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</si>
  <si>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</si>
  <si>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</si>
  <si>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</si>
  <si>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</si>
  <si>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</si>
  <si>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</si>
  <si>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</si>
  <si>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</si>
  <si>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</si>
  <si>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</si>
  <si>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</si>
  <si>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</si>
  <si>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</si>
  <si>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</si>
  <si>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</si>
  <si>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</si>
  <si>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</si>
  <si>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</si>
  <si>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</si>
  <si>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</si>
  <si>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</si>
  <si>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</si>
  <si>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</si>
  <si>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</si>
  <si>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</si>
  <si>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</si>
  <si>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</si>
  <si>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</si>
  <si>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</si>
  <si>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</si>
  <si>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</si>
  <si>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</si>
  <si>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</si>
  <si>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</si>
  <si>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</si>
  <si>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</si>
  <si>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</si>
  <si>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</si>
  <si>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</si>
  <si>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</si>
  <si>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</si>
  <si>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</si>
  <si>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</si>
  <si>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</si>
  <si>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</si>
  <si>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</si>
  <si>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</si>
  <si>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</si>
  <si>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</si>
  <si>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</si>
  <si>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</si>
  <si>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</si>
  <si>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</si>
  <si>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</si>
  <si>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</si>
  <si>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</si>
  <si>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</si>
  <si>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</si>
  <si>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</si>
  <si>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</si>
  <si>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</si>
  <si>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</si>
  <si>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</si>
  <si>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</si>
  <si>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</si>
  <si>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</si>
  <si>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</si>
  <si>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</si>
  <si>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</si>
  <si>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</si>
  <si>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</si>
  <si>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</si>
  <si>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</si>
  <si>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</si>
  <si>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</si>
  <si>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</si>
  <si>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</si>
  <si>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</si>
  <si>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</si>
  <si>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</si>
  <si>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</si>
  <si>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</si>
  <si>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</si>
  <si>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</si>
  <si>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</si>
  <si>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</si>
  <si>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</si>
  <si>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</si>
  <si>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</si>
  <si>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</si>
  <si>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</si>
  <si>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</si>
  <si>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</si>
  <si>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</si>
  <si>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</si>
  <si>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</si>
  <si>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</si>
  <si>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</si>
  <si>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</si>
  <si>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</si>
  <si>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</si>
  <si>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</si>
  <si>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</si>
  <si>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</si>
  <si>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</si>
  <si>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</si>
  <si>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</si>
  <si>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</si>
  <si>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Mtr.</t>
  </si>
  <si>
    <t>Each</t>
  </si>
  <si>
    <t>set</t>
  </si>
  <si>
    <t>mtr</t>
  </si>
  <si>
    <t>each</t>
  </si>
  <si>
    <t>BI01010001010000000000000515BI0100001113</t>
  </si>
  <si>
    <t>BI01010001010000000000000515BI0100001114</t>
  </si>
  <si>
    <t xml:space="preserve">Tender Inviting Authority: The Assistant Chief Engineer,  W.B.P.H&amp;.I.D.Corpn. Ltd. </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</si>
  <si>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</si>
  <si>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Sqm</t>
  </si>
  <si>
    <t>Qntl</t>
  </si>
  <si>
    <t>Cum</t>
  </si>
  <si>
    <t>Civil works</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</si>
  <si>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 materials.
Planting hedge plants in two rows at 30cm apart</t>
  </si>
  <si>
    <t>Ordinary Cement concrete (mix 1:2:4) with graded stone chips (6mm nominal size) excluding shuttering and reinforcement,if any, in gound floor as per relevant IS codes.
Pakur variety</t>
  </si>
  <si>
    <t>metre</t>
  </si>
  <si>
    <t>pts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</si>
  <si>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</si>
  <si>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and upto 3000 mm but not requiring shoring.</t>
  </si>
  <si>
    <t>Earth work in filling in compound, tank, low land, ditches etc. with good earth, in layers not exceeding 150 mm. including breaking clods and consolidating the same by ramming and dressing complete. (Payment will be made on profile measurement before and after the work)
(iii) With carried earth arranged by the contractor
within a radius exceeding 5 km. but not exceeding 10
km. including cost of carried earth.</t>
  </si>
  <si>
    <t>Earth work in filling in foundation trenches or plinth with good earth, in layer not exceeding 150mm including watering and ramming etc. layer by layer complete a) With earth obtained from excavation of foundation.</t>
  </si>
  <si>
    <t>Filling in foundation or plinth by silver sand in layers not exceeding 150 mm as directed and consoliding the same by through saturation with water ramming complete including the cost of supply of sand (payment to be made on measurment of finished quantity)</t>
  </si>
  <si>
    <t>Single brick flat soling of picked jhama bricks including ramming and dressing bed to proper level, and filling joints with powered or local sand.</t>
  </si>
  <si>
    <t>Cement concrete with graded jhama khoa (30 mm size) excluding shuttering. In ground floor and foundation. 1:3:6 proportion</t>
  </si>
  <si>
    <t>Removal of mud/sludge/slurry/liquid earth obtained during piling work from the working site and disposal of the same beyond the KMC/Municipal or any suitable area with conformity of Municipal Corporation Rules using tanker
including loading and unloading the same with pump, clearing the site complete in all respect as per direction of the Engineer-in-charge. For 600mm Pile</t>
  </si>
  <si>
    <t>Providing Bored Cast-in-situ M25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including the cost of all materials and labour for placing of concrete and also excluding the cost of mobilization and hire charges of all equipment necessary for boring, welding of reinforcement cage as necessary and lowering of reinforcement cage, preparation and placing of concrete, excluding the cost of concrete but excluding the cost of reinforcement and labour for bending binding etc. complete as per Drawing and Technical Specifications and removal of excavated earth with all lifts and lead upto 1000 m. Work to be executed as per IS: 2911 (Part II Sec 2).
Using tripod, winches
For 600mm Pile</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</si>
  <si>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GROUND FLOOR</t>
  </si>
  <si>
    <t xml:space="preserve">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item.[cement to be supplied by the Manufacturer/ supplier]
FIRST  FLOOR </t>
  </si>
  <si>
    <t xml:space="preserve">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SECOND FLOOR </t>
  </si>
  <si>
    <t xml:space="preserve">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THIRD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</si>
  <si>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GROUND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</si>
  <si>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FIRST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</si>
  <si>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SECOND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</si>
  <si>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THIRD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</si>
  <si>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GROUND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</si>
  <si>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</si>
  <si>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</si>
  <si>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THIRD FLOOR </t>
  </si>
  <si>
    <t>Brick work with 1st class bricks in cement mortar (1:6).
FOUNDATION  &amp; PLINTH</t>
  </si>
  <si>
    <t>Brick work with 1st class bricks in cement mortar (1:6).
In superstructure, GROUND FLOOR</t>
  </si>
  <si>
    <t xml:space="preserve">Brick work with 1st class bricks in cement mortar (1:6).
FIRST  FLOOR </t>
  </si>
  <si>
    <t xml:space="preserve">Brick work with 1st class bricks in cement mortar (1:6).
SECOND FLOOR </t>
  </si>
  <si>
    <t xml:space="preserve">Brick work with 1st class bricks in cement mortar (1:6).
THIRD FLOOR </t>
  </si>
  <si>
    <t>125 mm. thick brick work with 1st class bricks in cement mortar (1:4) in.
GROUND FLOOR</t>
  </si>
  <si>
    <t xml:space="preserve">125 mm. thick brick work with 1st class bricks in cement mortar (1:4) in.
FIRST  FLOOR </t>
  </si>
  <si>
    <t xml:space="preserve">125 mm. thick brick work with 1st class bricks in cement mortar (1:4) in.
SECOND FLOOR </t>
  </si>
  <si>
    <t xml:space="preserve">125 mm. thick brick work with 1st class bricks in cement mortar (1:4) in.
THIRD FLOOR </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</si>
  <si>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t>
  </si>
  <si>
    <t>Labour for Chipping of concrete surface before taking up Plastering work.</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</si>
  <si>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</si>
  <si>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FIRST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</si>
  <si>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SECOND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</si>
  <si>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THIRD FLOOR </t>
  </si>
  <si>
    <t>Panel shutters of door and window, as per design (each panel consisting of single plank without joint), including fitting and fixing the same in position but excluding the cost of hinge and other fittings. In ground floor. (In case of non 35mm thick shutters with 19mm thick panel of size 30 to 45 cm. Sishu, Gamar, Champ,Badam,Bhola, Mogra, Hallak
(ALL FLOORS)</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</si>
  <si>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ALL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</si>
  <si>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</si>
  <si>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</si>
  <si>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</si>
  <si>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THIRD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</si>
  <si>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</si>
  <si>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</si>
  <si>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</si>
  <si>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THIRD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</si>
  <si>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</si>
  <si>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</si>
  <si>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</si>
  <si>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THIRD FLOOR </t>
  </si>
  <si>
    <t>Net Cement Punning above 1.5mm thick in Wall dado,Window Sill Floor and Drain etc Note Cement 0.152 cum 100 Sqmts. ALL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</si>
  <si>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</si>
  <si>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Acrylic Distemper  to interior wall, ceiling with a coat of solvent based interior grade acrylic primer (as per manufacturer's specification) including cleaning and smoothning of surface. Two Coats
ALL FLOORS</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</si>
  <si>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(on new works only).External surface 
GROUND FLOOR</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</si>
  <si>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(on new works only).External surface 
FIRST FLOOR </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</si>
  <si>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(on new works only).External surface 
SECOND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</si>
  <si>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(on new works only).External surface 
THIRD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</si>
  <si>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GROUND FLOOR</t>
  </si>
  <si>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FIRST FLOOR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</si>
  <si>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</si>
  <si>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THIRD FLOOR</t>
  </si>
  <si>
    <t>Cement washing including cleaning and smoothening surface
thoroughly (cement to be used  @25 kg./100 sq.m of surface for two coats):
(b) Two coats (on new works only).External surface 
GROUND FLOOR</t>
  </si>
  <si>
    <t xml:space="preserve">Cement washing including cleaning and smoothening surface
thoroughly (cement to be used  @25 kg./100 sq.m of surface for two coats):
(b) Two coats (on new works only).External surface 
FIRST FLOOR </t>
  </si>
  <si>
    <t xml:space="preserve">Cement washing including cleaning and smoothening surface
thoroughly (cement to be used  @25 kg./100 sq.m of surface for two coats):
(b) Two coats (on new works only).External surface 
SECOND FLOOR </t>
  </si>
  <si>
    <t>Applying decorative cement based paint of approved quality after preparing the surface including scraping the same thoroughly (plastered or concrete surface) as per manufacturer's specification.(iii) Two coats.
GROUND (External surface )</t>
  </si>
  <si>
    <t>Applying Acrylic Emulsion Paint of approved make and brand on walls and ceiling including sand papering in intermediate coats including putty (to be done under specific instruction of Superintending Engineer) : (Two coats)
i) Standard Quality</t>
  </si>
  <si>
    <t xml:space="preserve">Applying decorative cement based paint of approved quality after preparing the surface including scraping the same thoroughly (plastered or concrete surface) as per manufacturer's specification.(iii) Two coats.
FIRST FLOOR </t>
  </si>
  <si>
    <t>Applying decorative cement based paint of approved quality after preparing the surface including scraping the same thoroughly (plastered or concrete surface) as per manufacturer's specification.(iii) Two coats.
SECOND FLOOR</t>
  </si>
  <si>
    <t>Primming One coat on Timber or Plaster surface with Synthetic Oil bound Primer of approved Quality inclusing smooting surface by sand Papering etc</t>
  </si>
  <si>
    <t>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</si>
  <si>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(iv) Two coats (with any shade except white)</t>
  </si>
  <si>
    <t>Painting with best quality synthetic enamel paint of approved make and brand including smoothening surface by sand papering etc. including using of approved putty etc. on the surface, if necessary  :
On Steel and other  Metal Surface Two coat  with any shade except white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</si>
  <si>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</si>
  <si>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&amp; fixing granite slabs 15mm to 18 mm. thick with uniform texture &amp; without decorative veins in columns, wall, facia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</si>
  <si>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</si>
  <si>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FIRST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</si>
  <si>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</si>
  <si>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</si>
  <si>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FIRST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</si>
  <si>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SECOND FLOOR</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</si>
  <si>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GROUND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</si>
  <si>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FIRST  FLOOR </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</si>
  <si>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SECOND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</si>
  <si>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GROUND FLOOR</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</si>
  <si>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FIRST  FLOOR </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</si>
  <si>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SECOND FLOOR</t>
  </si>
  <si>
    <t>Extra cost of labour for pre finish and pre moulded nosing to treads of steps,railing,window sil etc of kota stone.</t>
  </si>
  <si>
    <t>Extra cost of labour for grinding Kota Stone Floor in treads and riser of Steps.</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</si>
  <si>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GROUND FLOOR</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</si>
  <si>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FIRST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</si>
  <si>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SECOND  FLOOR </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</si>
  <si>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GROUND FLOOR</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</si>
  <si>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FIRST  FLOOR </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</si>
  <si>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Openable steel windows as per IS sizes with side hung shutters and horizotal glazing bars. [The extra rate admissible for theopenable portion only]
SECOND  FLOOR </t>
  </si>
  <si>
    <t xml:space="preserve"> Two point nose steel handle including fitting and fixing.</t>
  </si>
  <si>
    <t>steel peg stay 300 mm long including fitting and fixing</t>
  </si>
  <si>
    <t>M.S. integrated grill as per approved design integrated with steel window or ventilator, joints continuously welded with M.S. flats and bars</t>
  </si>
  <si>
    <t>Supplying best Indian sheet glass panes set in putty and fitted and fixed with nails and putty complete. (In all floors for internal wall &amp; upto 6 m height for external wall). 4 mm thick</t>
  </si>
  <si>
    <t>a) M.S. or W.I. Ornamental grill of approved design joints continuously welded with M.S,W.I. Flats and bars of windows, railing etc. fitted and fixed with necessary screws and lugs in ground floor.(i) Grill weighing above 16 Kg./sq. Mtr 
GROUND FLOOR</t>
  </si>
  <si>
    <t>a) M.S. or W.I. Ornamental grill of approved design joints continuously welded with M.S,W.I. Flats and bars of windows, railing etc. fitted and fixed with necessary screws and lugs in ground floor.(i) Grill weighing above 16 Kg./sq. Mtr 
FIRST FLOOR</t>
  </si>
  <si>
    <t>a) M.S. or W.I. Ornamental grill of approved design joints continuously welded with M.S,W.I. Flats and bars of windows, railing etc. fitted and fixed with necessary screws and lugs in ground floor.(i) Grill weighing above 16 Kg./sq. Mtr 
SECOND FLOOR</t>
  </si>
  <si>
    <t>a) M.S. or W.I. Ornamental grill of approved design joints continuously welded with M.S,W.I. Flats and bars of windows, railing etc. fitted and fixed with necessary screws and lugs in ground floor.(i) Grill weighing above 16 Kg./sq. Mtr 
THIRD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</si>
  <si>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ALL FLOOR</t>
  </si>
  <si>
    <t xml:space="preserve"> Supplying, fitting and fixing M.S. clamps for door and window frame made of flat bent bar, end bifurcated with necessary screws etc. by cement concrete(1:2:4) as per direction. (Cost of concrete will be paid separately).
40mm X 6mm, 250mm Length</t>
  </si>
  <si>
    <t xml:space="preserve"> Supplying, fitting and fixing M.S. clamps for door and window frame made of flat bent bar, end bifurcated with necessary screws etc. by cement concrete(1:2:4) as per direction. (Cost of concrete will be paid separately).
40mm X 6mm, 125mm Length</t>
  </si>
  <si>
    <t>Iron butt hinges of approved quality fitted and fixed with steel screws, with ISI mark 
75mm X 40mm X 1.12mm</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</si>
  <si>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</si>
  <si>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</si>
  <si>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Anodised aluminium floor door stopper
</t>
  </si>
  <si>
    <t>Anodised aluminium barrel / tower /socket bolt (full covered) of approved manufractured from extructed section conforming to I.S. 204/74 fitted with cadmium plated screws. 
150 mm long X 10mm dia bolt.</t>
  </si>
  <si>
    <t>Anodised aluminium barrel / tower /socket bolt (full covered) of approved manufractured from extructed section conforming to I.S. 204/74 fitted with cadmium plated screws. 
300 mm long X 10mm dia bolt.</t>
  </si>
  <si>
    <t>Supplying 'Godrej' mortice lock chromium plated with
latch and keys 4 levers, including fitting and fixing complete.</t>
  </si>
  <si>
    <t>Godrej  Hydraulic door closer fitted and fixed complete.Medium Type</t>
  </si>
  <si>
    <t>Anodised aliminium D-type handle of approved quality manufactured from extruded section conforming to I.S. specification (I.S. 230/72) fitted and fixed complete:(a) With continuous plate base (Hexagonal / Round rod)
100 mm grip x 10 mm dia rod.</t>
  </si>
  <si>
    <t>Anodised aliminium D-type handle of approved quality manufactured from extruded section conforming to I.S. specification (I.S. 230/72) fitted and fixed complete:(a) With continuous plate base (Hexagonal / Round rod)
125 mm grip x 12 mm dia rod.</t>
  </si>
  <si>
    <t>(a) Supplying, fitting and fixing steel rolling shutter profile type with18 B.G . of approved type steel latche section 75mm wide, fitted with coil wire spring to necessiate the fitting of required Nos. of C.I.Pulleys on heavy type solid drawn seamless steel tube complete with locking arrangements both inside and outside specially builtup side guide channels including providing a hood for the steel rolling shutter in the room, painting two coats of approved aluminium paint over a coat of red lead primer complete.</t>
  </si>
  <si>
    <t>Supplying, fitting galvanised 3 ply 12 gauge / 4 points line of barbed wire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necessary.</t>
  </si>
  <si>
    <t xml:space="preserve">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t>
  </si>
  <si>
    <t>(c) 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saturationofthesoilwiththechemical emulsion.The work shall be carried out as per specification described in para 6.4 of code IS-6313 (part -II) 1981. ( Mode ofmeasurment willbe perSq.m ofplan area of plinth  treated</t>
  </si>
  <si>
    <t xml:space="preserve">(d) Treatment to the back filling of R.C.C. foundation with chemical emulsion by admixing chloropyrofos emulsifiable concentrate (1% concentration) with water by weight atthe rate of 7.5 ltr. per sq.m. ofthe vertical surface of the substructure of each side of the foundation. The work shall be carried out as per specification as described in para 6.3.1 of code IS6313 (part-II) 1981 (Mode of measurement will be per sq.m. of vertical area of foundation treated).
</t>
  </si>
  <si>
    <r>
      <t>Applying 2 coats of bonding agent with synthetic multifunctional rubber emulsion having adhesive and water proofing properties by mixing with water in proportion (1 bonding agent : 4 water : 6 cement) as per Manufacturer's specification.</t>
    </r>
    <r>
      <rPr>
        <b/>
        <sz val="10"/>
        <rFont val="Book Antiqua"/>
        <family val="1"/>
      </rPr>
      <t xml:space="preserve"> For Water Proofing at roof</t>
    </r>
  </si>
  <si>
    <t>ROAD WORKS</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</si>
  <si>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(a) Depth up to 150 mm.</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</si>
  <si>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(b) For each additional Depth of 150mm and part thereof.</t>
  </si>
  <si>
    <t>Water Bound Macadam Sub Base by consolidating
Jhama metal / Laterite chelly or stone metal /
shingles of specific size in hard crust to requisite
thickness (measured after compaction) in layers
including screening of metals etc. as necessary,
hand packing, sweeping, watering and rolling in
stages with power roller to proper line, grade and
camber, lighting, guarding &amp; barricading and
making necessary earthen bundh of one metre
width on each side where necessary to protect
edges and preparing the bed by necessary cutting
or filling and rolling all complete including the cost of
all materials and hire and labour charges of all men
and machineries and compacting to the required
density, as per Clause 404 of Specifications for Road
&amp; Bridge Works of MoRT&amp;H (5th Revision).
(i) For Construction of Sub Base by consolidating
Jhama metal (63 mm to 45 mm) with moorum
screening :
Add cost at site of 1.09 m3 of jhama metal and 0.26 m3
of moorum screening (loose volume) to arrive at the
consolidated rate.</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</si>
  <si>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
B. Manual Means
Note-Add cost at site of 1.21 m³ of Grading-2 Aggregates &amp; 0.24 m³ Stone Screening Type-B to arrive at the complete rate</t>
  </si>
  <si>
    <t>Providing, laying and rolling of Open - graded premix surfacing of 20 mm thickness composed of 13.2 mm (@ 0.018 m³ per m²) and 11.2 mm (@ 0.009 m³ per m²) size stone aggregates, including thoroughly cleaning of the surface, screening, cleaning and pre-heating stone chips and fully pre-coating the same either using viscosity grade paving bitumen or cut-back or emulsion, carrying the mixture by any suitable arrangements, laying the mixture uniformly over the surface, including line, grade and level to serve as wearing course on a previously prepared base, including mixing in Mobile Hot Mix Plant (Light Duty) and thoroughly rolling with a smooth wheeled roller 8-10 tonne capacity, finished to required level and grades including the cost and carriage of stone chips and matrix, heating the matrix, preheating the aggregates to required temperature and including the hire charges of Mobile Hot Mix Plant (Light Duty) and other machinery, pay of operators, cost of fuel and lubricants etc. complete to be followed by seal coat of either Type A or Type B as per Technical Specification Clause 508 for Rural Roads of MORD.
Add cost &amp; carriages of materials as per requirement vide Table 3.3-1 of Section 3 to get the final consolidated rate.</t>
  </si>
  <si>
    <t>Providing and applying primer coat with Cationic Bitumen Emulsion of approved grade conforming to IS: 8887-1978 and requisite quantity on prepared surface of granular base including cleaning of road surface and spraying primer using Mechanical means including cost and carriage of bitumen emulsion and all other incidental costs of work complete as per Clause 502 of Specifications for Road &amp; Bridge Works of MoRT&amp;H (5th Revision).
(i) For WBM / WMM Surface: (with primer @ 0.70-1.0 kg/sqm)
Add cost &amp; carriages of materials as per requirement vide Table 3.3-1 of Section 3 to get the final consolidated rate.</t>
  </si>
  <si>
    <t>SANITARY WORKS</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</si>
  <si>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</si>
  <si>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</si>
  <si>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</si>
  <si>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</si>
  <si>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</si>
  <si>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 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</si>
  <si>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</si>
  <si>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</si>
  <si>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</si>
  <si>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</si>
  <si>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Supplying, fitting and fixing Anglo-Indian W.C. in white glazed vitreous china ware of approved make complete in position with necessary bolts, nuts etc. Hindware/ Parryware / Cera, made (a) With 'P' trap</t>
  </si>
  <si>
    <t>Supplying, fitting and fixing Orissa Pattern water closet with white glazed vitreous china ware of approved make  in position complete excluding P or S trap (excluding cost of concrete for Fixing) a)580mm x 440 mm</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</si>
  <si>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</si>
  <si>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</si>
  <si>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</si>
  <si>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 and fixing pedestal of approved make for wash basin (white)</t>
  </si>
  <si>
    <t>Supplying, fitting and fixing 32 mm dia. Flush Pipe with necessary fixing materials and clamps complete. Polythene Flush Pipe.</t>
  </si>
  <si>
    <t>Supplying, fitting and fixing approved brand 32 mm dia. P.V.C. waste pipe, with coupling at one end fitted with necessary clamps.  1050 mm long</t>
  </si>
  <si>
    <t>Supplying, fitting and fixing approved brand P.V.C. CONNECTOR white flexible, with both ends coupling with heavy brass C.P. nut, 15 mm dia. (iv)  750 mm long</t>
  </si>
  <si>
    <t>CP Pillar Cock Super Deluxe with Aerator - 15 mm. (Equivalent to Code No. 508 &amp; Model No. Tropical / Sumthing Special of ESSCO or similar brand).</t>
  </si>
  <si>
    <t>Supplying ,fitting and fixing bib cock or stop cock. chromium plated Bib Cock short body (Equivalent to Code No. 511 &amp; Model - Tropical / Sumthing Special of ESSCO or similar).</t>
  </si>
  <si>
    <t>Supplying ,fitting and fixing bib cock or stop cock. chromium plated Stop Cock short body (Equivalent to Code No. 513(A) &amp; 513 (B) Model - Tropical / Sumthing Special of ESSCO or similar).</t>
  </si>
  <si>
    <t>Chromium plated angular stop cock with wall flange (Equivalent to code no. 5053 &amp; model - Florentine of Jaquar or similar brand</t>
  </si>
  <si>
    <t>Supplying ,fittings &amp; fixing of stainless steel sink complete with waste fittings and two coats of painting of C.I. Brackets. (a) Sink only .(ii) 630X550X180 mm</t>
  </si>
  <si>
    <t>Supplying ,fitting and fixing 15 mm swan neck tap with left &amp; right hand operating nob with aerator (Equivalent to Code No. 510  &amp; 510 (A) Model - Tropical / Sumthing Special of ESSCO or similar brand).</t>
  </si>
  <si>
    <t>Supplying, fitting and fixing best quality Indian make mirror 5.5 mm thick with silvering as per I.S.I. specifications supported on fibre glass frame of any colour, frame size 550 mm X 400 mm</t>
  </si>
  <si>
    <t>Supplying, fitting and fixing shower of approved brand.Chromium plated round shower with revolving joint 100 mm dia with rubid cleaning system (Equivalent to Code No. 542(N) &amp; Model -Tropical / Sumthing Special of ESSCO or similar brand).</t>
  </si>
  <si>
    <t>Hand Shower (Health Faucet)  with 1mtr Fexible Tube with Wall Hook(Equivalent to Code No.573 &amp; Model -ALLIED of Jaquar or similar).</t>
  </si>
  <si>
    <t>Supplying, fitting and fixing towel rail with two brackets.  C.P. over brass 25 mm dia. and 600 mm long</t>
  </si>
  <si>
    <t>Suppling fitting fixing liquid soapcontainer b) PTMT (Prayag or Equivelent)</t>
  </si>
  <si>
    <t>Suppling fitting fixing soap holder a) PTMT (Prayag or Equivelent)</t>
  </si>
  <si>
    <t>Supplying fitting fixing PTMT smart shelf of approved make of size 300 mm</t>
  </si>
  <si>
    <t>Supplying, fitting and fixing C.I. round grating. (ii)  150 mm dia</t>
  </si>
  <si>
    <t>Supplying, fitting and fixing C.I. square jalli. (ii)  150 mm</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</si>
  <si>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</si>
  <si>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</si>
  <si>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 Door Tee (75 mm)</t>
  </si>
  <si>
    <t>Supply of UPVC pipes (B Type) and fittings conforming to IS-13592-1992
(a) Fittings (75 MM)
(iii) Door Y (LH) &amp; (RH).(75 MM)</t>
  </si>
  <si>
    <t>Supply of UPVC pipes (B Type) and fittings conforming to IS-13592-1992
(a) Fittings (75 MM)
(iv) Door Bend T.S  75 mm</t>
  </si>
  <si>
    <t>Supply of UPVC pipes (B Type) and fittings conforming to IS-13592-1992
(a) Fittings (75 MM)
(v) Plain Tee</t>
  </si>
  <si>
    <t>Supply of UPVC pipes (B Type) and fittings conforming to IS-13592-1992
(a) Fittings (75 MM)
(vi)Bend 45 Degree</t>
  </si>
  <si>
    <t>Supply of UPVC pipes (B Type) and fittings conforming to IS-13592-1992
(a) Fittings (75 MM)
(vii) Pipe Clip 75MM</t>
  </si>
  <si>
    <t>Supply of UPVC pipes (B Type) and fittings conforming to IS-13592-1992
(a) Fittings (75 MM)
(vii)Vent Cowl</t>
  </si>
  <si>
    <t xml:space="preserve">Supply of UPVC pipes (B Type) and fittings conforming to IS-13592-1992
(A) (i) Single Socketed 3 Mtr. Length
b) 110 mm </t>
  </si>
  <si>
    <t>Supply of UPVC pipes (B Type) and fittings conforming to IS-13592-1992
(B) Fittings (110 MM)
(i) Coupler</t>
  </si>
  <si>
    <t>Supply of UPVC pipes (B Type) and fittings conforming to IS-13592-1992
(B) Fittings (110 MM)
(ii) Door Tee (110 mm)</t>
  </si>
  <si>
    <t>Supply of UPVC pipes (B Type) and fittings conforming to IS-13592-1992
(B) Fittings (110 MM)
(iii) Door Y (LH) &amp; (RH).(110 MM)</t>
  </si>
  <si>
    <t>Supply of UPVC pipes (B Type) and fittings conforming to IS-13592-1992
(B) Fittings (110 MM)
(iv) Door Bend T.S  110 mm</t>
  </si>
  <si>
    <t>Supply of UPVC pipes (B Type) and fittings conforming to IS-13592-1992
(B) Fittings (110 MM)
(v) Plain Tee</t>
  </si>
  <si>
    <t>Supply of UPVC pipes (B Type) and fittings conforming to IS-13592-1992
(B) Fittings (110 MM)
(vi)Bend 45 Degree</t>
  </si>
  <si>
    <t>Supply of UPVC pipes (B Type) and fittings conforming to IS-13592-1992
(B) Fittings (110 MM)
(vii) Pipe Clip 110 mm</t>
  </si>
  <si>
    <t>Supply of UPVC pipes (B Type) and fittings conforming to IS-13592-1992
(B) Fittings (110 MM)
(vii) Vent Cowl</t>
  </si>
  <si>
    <t xml:space="preserve">Supply of UPVC pipes (B Type) and fittings conforming to IS-13592-1992
(A) (i) Single Socketed 3 Mtr. Length
c) 160 mm </t>
  </si>
  <si>
    <t>Supply of UPVC pipes (B Type) and fittings conforming to IS-13592-1992
(B) Fittings 160MM
(i) Coupler</t>
  </si>
  <si>
    <t>Supply of UPVC pipes (B Type) and fittings conforming to IS-13592-1992
(B) Fittings 160MM
(ii) Door Tee (160 mm)</t>
  </si>
  <si>
    <t>Supply of UPVC pipes (B Type) and fittings conforming to IS-13592-1992
(B) Fittings 160MM
(iii) Door Bend T S.(160 MM)</t>
  </si>
  <si>
    <t>Supply of UPVC pipes (B Type) and fittings conforming to IS-13592-1992
(B) Fittings 160MM
(iv) Plain Tee</t>
  </si>
  <si>
    <t>Supply of UPVC pipes (B Type) and fittings conforming to IS-13592-1992
(B) Fittings 160MM
(v)  Plain Y</t>
  </si>
  <si>
    <t>Supply of UPVC pipes (B Type) and fittings conforming to IS-13592-1992
(B) Fittings 160MM
(vi) Bend 87.5 Degree</t>
  </si>
  <si>
    <t>Supply of UPVC pipes (B Type) and fittings conforming to IS-13592-1992
(B) Fittings 160MM
(vii) Pipe Clip 160 mm</t>
  </si>
  <si>
    <t>Supply of UPVC pipes (B Type) and fittings conforming to IS-13592-1992
(B) Fittings 160MM
(viii) Vent Cowl</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</si>
  <si>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</si>
  <si>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</si>
  <si>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</si>
  <si>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 110 mm </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</si>
  <si>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(iii) 160 mm </t>
  </si>
  <si>
    <t>Supplying P.V.C. water storage tank of approved quality with closed top with lid (Black) - Multilayer
 (f) 2500 litre capacity</t>
  </si>
  <si>
    <t xml:space="preserve"> Supplying P.V.C. water storage tank of approved quality with closed top with lid (Black) - Multilayer
(f) 2000 litre capacity</t>
  </si>
  <si>
    <t xml:space="preserve"> Supplying P.V.C. water storage tank of approved quality with closed top with lid (Black) - Multilayer
(f) 1500 litre capacity</t>
  </si>
  <si>
    <t>Labour for hoisting plastic water storage tank. (ii) Above 1500 litre upto 5000 litre capacity. litre capacity.</t>
  </si>
  <si>
    <t xml:space="preserve">Labour for punching hole in plastic water storage tank upto 50 mm dia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</si>
  <si>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</si>
  <si>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100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</si>
  <si>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</si>
  <si>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materials.With 250 mm thick dry brick work and 250 mm thick cement brick work (6:1) and 1.00m inside dia.</t>
  </si>
  <si>
    <t>ELECTRICAL WORKS</t>
  </si>
  <si>
    <r>
      <t xml:space="preserve">Supply &amp; Fixing 415V </t>
    </r>
    <r>
      <rPr>
        <b/>
        <sz val="11"/>
        <color indexed="8"/>
        <rFont val="Calibri"/>
        <family val="2"/>
      </rPr>
      <t xml:space="preserve">160 A TPN switch </t>
    </r>
    <r>
      <rPr>
        <sz val="11"/>
        <color theme="1"/>
        <rFont val="Calibri"/>
        <family val="2"/>
      </rPr>
      <t xml:space="preserve"> (Make L&amp;T/Siemens) in suitable SS enclosure with HRC fuses on LS &amp; NL on angle iron frame on wall incl. earthing attachment.</t>
    </r>
  </si>
  <si>
    <t xml:space="preserve">Supply &amp; fixing 415 V, 160 A Four Pole On Load Front operated Change over switch in Sheet Steel enclosure (Make L&amp;T/HPL) to be fixed on angle iron frame on wall      </t>
  </si>
  <si>
    <r>
      <t xml:space="preserve">Supply &amp; Fixing 415V </t>
    </r>
    <r>
      <rPr>
        <b/>
        <sz val="11"/>
        <color indexed="8"/>
        <rFont val="Calibri"/>
        <family val="2"/>
      </rPr>
      <t xml:space="preserve">125A TPN switch </t>
    </r>
    <r>
      <rPr>
        <sz val="11"/>
        <color theme="1"/>
        <rFont val="Calibri"/>
        <family val="2"/>
      </rPr>
      <t xml:space="preserve"> (Make L&amp;T/Siemens)</t>
    </r>
    <r>
      <rPr>
        <sz val="11"/>
        <color theme="1"/>
        <rFont val="Calibri"/>
        <family val="2"/>
      </rPr>
      <t xml:space="preserve"> in suitable SS enclosure with HRC fuses on LS &amp; NL on angle iron frame on wall incl. earthing attachment.</t>
    </r>
  </si>
  <si>
    <r>
      <t xml:space="preserve">Supply &amp; Fixing 415V </t>
    </r>
    <r>
      <rPr>
        <b/>
        <sz val="11"/>
        <color indexed="8"/>
        <rFont val="Calibri"/>
        <family val="2"/>
      </rPr>
      <t>63A</t>
    </r>
    <r>
      <rPr>
        <sz val="11"/>
        <color theme="1"/>
        <rFont val="Calibri"/>
        <family val="2"/>
      </rPr>
      <t xml:space="preserve"> </t>
    </r>
    <r>
      <rPr>
        <b/>
        <sz val="11"/>
        <color indexed="8"/>
        <rFont val="Calibri"/>
        <family val="2"/>
      </rPr>
      <t>TPN</t>
    </r>
    <r>
      <rPr>
        <sz val="11"/>
        <color theme="1"/>
        <rFont val="Calibri"/>
        <family val="2"/>
      </rPr>
      <t xml:space="preserve"> </t>
    </r>
    <r>
      <rPr>
        <b/>
        <sz val="11"/>
        <color indexed="8"/>
        <rFont val="Calibri"/>
        <family val="2"/>
      </rPr>
      <t>switch</t>
    </r>
    <r>
      <rPr>
        <sz val="11"/>
        <color theme="1"/>
        <rFont val="Calibri"/>
        <family val="2"/>
      </rPr>
      <t xml:space="preserve"> (Make L&amp;T/Siemens)  in suitable SS enclosure with HRC fuses on LS &amp; NL on angle iron frame on wall incl. earthing attachment.</t>
    </r>
  </si>
  <si>
    <r>
      <t xml:space="preserve">Supply &amp; Fixing 415V </t>
    </r>
    <r>
      <rPr>
        <b/>
        <sz val="11"/>
        <color indexed="8"/>
        <rFont val="Calibri"/>
        <family val="2"/>
      </rPr>
      <t>125A</t>
    </r>
    <r>
      <rPr>
        <sz val="11"/>
        <color theme="1"/>
        <rFont val="Calibri"/>
        <family val="2"/>
      </rPr>
      <t xml:space="preserve"> Four pole on load </t>
    </r>
    <r>
      <rPr>
        <b/>
        <sz val="11"/>
        <color indexed="8"/>
        <rFont val="Calibri"/>
        <family val="2"/>
      </rPr>
      <t>change over</t>
    </r>
    <r>
      <rPr>
        <sz val="11"/>
        <color theme="1"/>
        <rFont val="Calibri"/>
        <family val="2"/>
      </rPr>
      <t xml:space="preserve"> switch  in suitable SS enclosure (Make L&amp;T)  on angle iron frame on wall incl. earthing attachment.</t>
    </r>
  </si>
  <si>
    <r>
      <t xml:space="preserve">Supply &amp; Fixing 415V </t>
    </r>
    <r>
      <rPr>
        <b/>
        <sz val="11"/>
        <color indexed="8"/>
        <rFont val="Calibri"/>
        <family val="2"/>
      </rPr>
      <t>63A</t>
    </r>
    <r>
      <rPr>
        <sz val="11"/>
        <color theme="1"/>
        <rFont val="Calibri"/>
        <family val="2"/>
      </rPr>
      <t xml:space="preserve"> Four pole on load </t>
    </r>
    <r>
      <rPr>
        <b/>
        <sz val="11"/>
        <color indexed="8"/>
        <rFont val="Calibri"/>
        <family val="2"/>
      </rPr>
      <t>change over</t>
    </r>
    <r>
      <rPr>
        <sz val="11"/>
        <color theme="1"/>
        <rFont val="Calibri"/>
        <family val="2"/>
      </rPr>
      <t xml:space="preserve"> switch  in suitable SS enclosure (Make HPL/Standard)  on angle iron frame on wall incl. earthing attachment.</t>
    </r>
  </si>
  <si>
    <r>
      <t xml:space="preserve">Supply &amp; Fixing 240V </t>
    </r>
    <r>
      <rPr>
        <b/>
        <sz val="11"/>
        <color indexed="8"/>
        <rFont val="Calibri"/>
        <family val="2"/>
      </rPr>
      <t>6 -32 A DP MCB</t>
    </r>
    <r>
      <rPr>
        <sz val="11"/>
        <color theme="1"/>
        <rFont val="Calibri"/>
        <family val="2"/>
      </rPr>
      <t xml:space="preserve"> enclouser   with  1 No 32A DP MCB C series concealed in wall incl. earthing attachment &amp;
painting .</t>
    </r>
    <r>
      <rPr>
        <b/>
        <sz val="11"/>
        <color indexed="8"/>
        <rFont val="Calibri"/>
        <family val="2"/>
      </rPr>
      <t xml:space="preserve"> </t>
    </r>
    <r>
      <rPr>
        <sz val="11"/>
        <color theme="1"/>
        <rFont val="Calibri"/>
        <family val="2"/>
      </rPr>
      <t xml:space="preserve">(Legrand/Havells/Seimens)
</t>
    </r>
  </si>
  <si>
    <r>
      <t>Supply &amp; fixing double door (8+12) 4</t>
    </r>
    <r>
      <rPr>
        <b/>
        <sz val="11"/>
        <color indexed="8"/>
        <rFont val="Calibri"/>
        <family val="2"/>
      </rPr>
      <t xml:space="preserve"> way</t>
    </r>
    <r>
      <rPr>
        <sz val="11"/>
        <color theme="1"/>
        <rFont val="Calibri"/>
        <family val="2"/>
      </rPr>
      <t xml:space="preserve"> </t>
    </r>
    <r>
      <rPr>
        <b/>
        <sz val="11"/>
        <color indexed="8"/>
        <rFont val="Calibri"/>
        <family val="2"/>
      </rPr>
      <t xml:space="preserve">Vertical </t>
    </r>
    <r>
      <rPr>
        <sz val="11"/>
        <color theme="1"/>
        <rFont val="Calibri"/>
        <family val="2"/>
      </rPr>
      <t>TPNMCBDB (Legrand/ Seimens) with IP 42/43 protection SS enclosure on angle iron frame on wall &amp; mending good the damages to original finish incl. Interconnection with suitable size of copper wire &amp; nuetral link &amp; provision of earthing attachment comprising of the following accessories (All make Legrand/Seimens):
a) 125 A four pole MCCB of breaking capacity 25KA/ 35KA 
     with adjustable thermal &amp; fixed magnetic setting    --- 1 no
b) 63 A TP MCB                                                                               ---1 n
c) 32A SP MCB                                                                                --   9 nos</t>
    </r>
  </si>
  <si>
    <r>
      <t>Supply &amp; fixing 4</t>
    </r>
    <r>
      <rPr>
        <b/>
        <sz val="11"/>
        <color indexed="8"/>
        <rFont val="Calibri"/>
        <family val="2"/>
      </rPr>
      <t xml:space="preserve"> way</t>
    </r>
    <r>
      <rPr>
        <sz val="11"/>
        <color theme="1"/>
        <rFont val="Calibri"/>
        <family val="2"/>
      </rPr>
      <t xml:space="preserve"> double door </t>
    </r>
    <r>
      <rPr>
        <b/>
        <sz val="11"/>
        <color indexed="8"/>
        <rFont val="Calibri"/>
        <family val="2"/>
      </rPr>
      <t>Horizontal</t>
    </r>
    <r>
      <rPr>
        <sz val="11"/>
        <color theme="1"/>
        <rFont val="Calibri"/>
        <family val="2"/>
      </rPr>
      <t xml:space="preserve"> </t>
    </r>
    <r>
      <rPr>
        <b/>
        <sz val="11"/>
        <color indexed="8"/>
        <rFont val="Calibri"/>
        <family val="2"/>
      </rPr>
      <t>TPNMCBDB</t>
    </r>
    <r>
      <rPr>
        <sz val="11"/>
        <color theme="1"/>
        <rFont val="Calibri"/>
        <family val="2"/>
      </rPr>
      <t xml:space="preserve"> (legrand/ Seimens) concealed in wall incl inter connection with suitable copper wire, neutral link &amp; earthing attachment comprising of the followings (All Legrand/Siermens)
a) 100 </t>
    </r>
    <r>
      <rPr>
        <b/>
        <sz val="11"/>
        <color indexed="8"/>
        <rFont val="Calibri"/>
        <family val="2"/>
      </rPr>
      <t>A</t>
    </r>
    <r>
      <rPr>
        <sz val="11"/>
        <color theme="1"/>
        <rFont val="Calibri"/>
        <family val="2"/>
      </rPr>
      <t xml:space="preserve"> four pole MCB isolater                                         --- 1 no
b) 32A  SP MCB                                                                --- 12 nos </t>
    </r>
  </si>
  <si>
    <r>
      <t>Supply &amp; fixing 4</t>
    </r>
    <r>
      <rPr>
        <b/>
        <sz val="11"/>
        <color indexed="8"/>
        <rFont val="Calibri"/>
        <family val="2"/>
      </rPr>
      <t xml:space="preserve"> way</t>
    </r>
    <r>
      <rPr>
        <sz val="11"/>
        <color theme="1"/>
        <rFont val="Calibri"/>
        <family val="2"/>
      </rPr>
      <t xml:space="preserve"> double door </t>
    </r>
    <r>
      <rPr>
        <b/>
        <sz val="11"/>
        <color indexed="8"/>
        <rFont val="Calibri"/>
        <family val="2"/>
      </rPr>
      <t>Horizontal</t>
    </r>
    <r>
      <rPr>
        <sz val="11"/>
        <color theme="1"/>
        <rFont val="Calibri"/>
        <family val="2"/>
      </rPr>
      <t xml:space="preserve"> </t>
    </r>
    <r>
      <rPr>
        <b/>
        <sz val="11"/>
        <color indexed="8"/>
        <rFont val="Calibri"/>
        <family val="2"/>
      </rPr>
      <t>TPNMCBDB</t>
    </r>
    <r>
      <rPr>
        <sz val="11"/>
        <color theme="1"/>
        <rFont val="Calibri"/>
        <family val="2"/>
      </rPr>
      <t xml:space="preserve"> (legrand/ Seimens) concealed in wall incl inter connection with suitable copper wire, neutral link &amp; earthing attachment comprising of the followings (All Legrand/Siermens)
a) </t>
    </r>
    <r>
      <rPr>
        <b/>
        <sz val="11"/>
        <color indexed="8"/>
        <rFont val="Calibri"/>
        <family val="2"/>
      </rPr>
      <t>63A</t>
    </r>
    <r>
      <rPr>
        <sz val="11"/>
        <color theme="1"/>
        <rFont val="Calibri"/>
        <family val="2"/>
      </rPr>
      <t xml:space="preserve"> four pole MCB isolater                                         --- 1 no
b) 32A  SP MCB                                                                --- 12 nos </t>
    </r>
  </si>
  <si>
    <t xml:space="preserve">Supply &amp; fixing DP SS enclosure. (Legra. cat no -607882) to be fixed on flat iron frame on wall with earthing attachment comprising with the following :-
a)16 A DP MCB (D-curve)(Legrand cat no - 604961)---1 no
( For watch Tower) </t>
  </si>
  <si>
    <r>
      <t xml:space="preserve">Supply &amp; Fixing (2+12) way </t>
    </r>
    <r>
      <rPr>
        <b/>
        <sz val="11"/>
        <color indexed="8"/>
        <rFont val="Calibri"/>
        <family val="2"/>
      </rPr>
      <t xml:space="preserve">SPN </t>
    </r>
    <r>
      <rPr>
        <sz val="11"/>
        <color theme="1"/>
        <rFont val="Calibri"/>
        <family val="2"/>
      </rPr>
      <t>MCBDB (Legrand/Seimens) with IP-42/43 protection Concealed in wall &amp; mending good the damages to original finish incl. Interconnection    with suitable copper wire &amp; nuetral link incl. earthing attachment comprising with the following:
a) 40A DP MCB isolator                                                                   --- 1 no
b) 6 to 16A SP MCB                                                                           -- 12 nos</t>
    </r>
  </si>
  <si>
    <r>
      <t xml:space="preserve">Supply &amp; Fixing (2+8) way </t>
    </r>
    <r>
      <rPr>
        <b/>
        <sz val="11"/>
        <color indexed="8"/>
        <rFont val="Calibri"/>
        <family val="2"/>
      </rPr>
      <t xml:space="preserve">SPN </t>
    </r>
    <r>
      <rPr>
        <sz val="11"/>
        <color theme="1"/>
        <rFont val="Calibri"/>
        <family val="2"/>
      </rPr>
      <t>MCBDB (Legrand/Seimens) with IP-42/43 protection Concealed in wall &amp; mending good the damages to original finish incl. Interconnection    with suitable copper wire &amp; nuetral link incl. earthing attachment comprising with the following:
a) 40A DP MCB isolator                                                                 --- 1 no
b) 6 to 16A SP MCB                                                                           -- 8 nos</t>
    </r>
  </si>
  <si>
    <r>
      <t xml:space="preserve">Supply &amp; Fixing (2+4) way </t>
    </r>
    <r>
      <rPr>
        <b/>
        <sz val="11"/>
        <color indexed="8"/>
        <rFont val="Calibri"/>
        <family val="2"/>
      </rPr>
      <t xml:space="preserve">SPN </t>
    </r>
    <r>
      <rPr>
        <sz val="11"/>
        <color theme="1"/>
        <rFont val="Calibri"/>
        <family val="2"/>
      </rPr>
      <t>MCBDB (Legrand/Seimens) with IP-42/43 protection Concealed in wall &amp; mending good the damages to original finish incl. Interconnection    with suitable copper wire &amp; nuetral link incl. earthing attachment comprising with the following:
a) 40A DP MCB isolator                                                                  --- 1 no
b) 6 to 16A SP MCB                                                                            -- 4nos</t>
    </r>
  </si>
  <si>
    <t>Supply &amp; delevery of 1.1 Kv grade XLPE Aluminium armoured cable (Make Gloster/Polycab/Havells/Mescab) 
a) 3.5 x 95 sq mm</t>
  </si>
  <si>
    <t>Supply &amp; delevery of 1.1 Kv grade XLPE Aluminium armoured cable (Make Gloster/Polycab/Havells/Mescab) 
a) 3.5 x 70 sq mm</t>
  </si>
  <si>
    <t>Supply &amp; delevery of 1.1 Kv grade XLPE Aluminium armoured cable (Make Gloster/Polycab/Havells/Mescab) 
b)  4 x 35 sq mm</t>
  </si>
  <si>
    <t>Supply &amp; delevery of 1.1 Kv grade XLPE Aluminium armoured cable (Make Gloster/Polycab/Havells/Mescab) 
c) 4 x 25 sq mm</t>
  </si>
  <si>
    <t>Supply &amp; delevery of 1.1 Kv grade XLPE Aluminium armoured cable (Make Gloster/Polycab/Havells/Mescab) 
d) 4 x 16 sq mm</t>
  </si>
  <si>
    <t>Supply &amp; delevery of 1.1 Kv grade XLPE Aluminium armoured cable (Make Gloster/Polycab/Havells/Mescab) 
e) 2 x 6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</si>
  <si>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3.5 x 95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</si>
  <si>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3.5 x 70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</si>
  <si>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b) 4 x 35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</si>
  <si>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c) 4 x 25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</si>
  <si>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d) 4 x 16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</si>
  <si>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e) 2 x 6 sq mm</t>
  </si>
  <si>
    <t>Supply &amp; fixing compression type gland with brass gland brass ring incl. socketing the ends off by crimping method incl. S/F solderless socket (Dowels make) &amp; jointing ,materials etc. Of the following XLPE/A cable:
d) 3.5 x 70 sq mm</t>
  </si>
  <si>
    <t>Supply &amp; fixing compression type gland with brass gland brass ring incl. socketing the ends off by crimping method incl. S/F solderless socket (Dowels make) &amp; jointing ,materials etc. Of the following XLPE/A cable:
f)  4 x 35 sq mm</t>
  </si>
  <si>
    <t>Supply &amp; fixing compression type gland with brass gland brass ring incl. socketing the ends off by crimping method incl. S/F solderless socket (Dowels make) &amp; jointing ,materials etc. Of the following XLPE/A cable:
g) 4 x 25 sq mm</t>
  </si>
  <si>
    <t>Supply &amp; fixing compression type gland with brass gland brass ring incl. socketing the ends off by crimping method incl. S/F solderless socket (Dowels make) &amp; jointing ,materials etc. Of the following XLPE/A cable:
h) 4 x 16 sq mm</t>
  </si>
  <si>
    <t>Supply &amp; fixing compression type gland with brass gland brass ring incl. socketing the ends off by crimping method incl. S/F solderless socket (Dowels make) &amp; jointing ,materials etc. Of the following XLPE/A cable:
k) 2 x 6 sq mm</t>
  </si>
  <si>
    <t>Supply &amp; laying medium gauge G.I. Pipe (ISI-Medium) for cable protection with pole clamp.
a) 80 mm dia</t>
  </si>
  <si>
    <t>Supply &amp; laying medium gauge G.I. Pipe (ISI-Medium) for cable protection with pole clamp.
b) 50 mm dia</t>
  </si>
  <si>
    <t>Supply &amp; laying medium gauge G.I. Pipe (ISI-Medium) for cable protection with pole clamp.
c) 40 mm dia</t>
  </si>
  <si>
    <t xml:space="preserve">Supply &amp; drawing of 1.1 Kv grade single core stranded    'FR' Pvc insulated &amp; unsheathed copper wire (Phinolex/Havells/ Kei/ Mescab) of the following sizes through suitable alkathene pipe recessed in wall 
b) 4 x 10 sqmm + 2 x 6 sq mm  </t>
  </si>
  <si>
    <t xml:space="preserve">Supply &amp; drawing of 1.1 Kv grade single core stranded    'FR' Pvc insulated &amp; unsheathed copper wire (Phinolex/Havells/ Kei/ Mescab) of the following sizes through suitable alkathene pipe recessed in wall 
b) 4 x 6 sqmm + 2 x 4sq mm  </t>
  </si>
  <si>
    <t xml:space="preserve">Supply &amp; drawing of 1.1 Kv grade single core stranded    'FR' Pvc insulated &amp; unsheathed copper wire (Phinolex/Havells/ Kei/ Mescab) of the following sizes through suitable alkathene pipe recessed in wall 
b) 4 x 2.5sqmm + 2 x 1.5 sq mm  </t>
  </si>
  <si>
    <t xml:space="preserve">Supply &amp; drawing of 1.1 Kv grade single core stranded    'FR' Pvc insulated &amp; unsheathed copper wire (Phinolex/Havells/ Kei/ Mescab) of the following sizes through suitable alkathene pipe recessed in wall 
c) 2 x 6 + 1 x 4 sq mm </t>
  </si>
  <si>
    <t>Supply &amp; drawing of 1.1 Kv grade single core stranded    'FR' Pvc insulated &amp; unsheathed copper wire (Phinolex/Havells/ Kei/ Mescab) of the following sizes through suitable alkathene pipe recessed in wall 
d) 2 x 4 + 1 x 2.5 sq mm</t>
  </si>
  <si>
    <t xml:space="preserve">Supply &amp; drawing of 1.1 Kv grade single core stranded    'FR' Pvc insulated &amp; unsheathed copper wire (Phinolex/Havells/ Kei/ Mescab) of the following sizes through suitable alkathene pipe recessed in wall 
e) 2 x 2.5 + 1 x 1.5 sq mm </t>
  </si>
  <si>
    <t>Supply &amp; drawing of 1.1 Kv grade single core stranded    'FR' Pvc insulated &amp; unsheathed copper wire (Phinolex/Havells/ Kei/ Mescab) of the following sizes through suitable alkathene pipe recessed in wall 
f) 3 x 1.5 sq mm</t>
  </si>
  <si>
    <r>
      <t xml:space="preserve">Distn. wiring in 3 x 1.5 sqmm) single core stranded 'FR' PVC  insulated &amp; unsheathed single core stranded copper wire (Finolex/ Gloster/ Havells /Mescab/KEI) in 19 mm bore, 3 mm thick polythene pipe  complete with all accessories embedded in wall to light/fan/call bell points with </t>
    </r>
    <r>
      <rPr>
        <b/>
        <sz val="11"/>
        <color indexed="8"/>
        <rFont val="Calibri"/>
        <family val="2"/>
      </rPr>
      <t xml:space="preserve">Modular type switch </t>
    </r>
    <r>
      <rPr>
        <sz val="11"/>
        <color theme="1"/>
        <rFont val="Calibri"/>
        <family val="2"/>
      </rPr>
      <t>(Legrand/ Crabtree) fixed on Modular GI switch board with top cover plate flushed in wall incl. mending gooddamages</t>
    </r>
  </si>
  <si>
    <r>
      <t xml:space="preserve">Distribution wiring in 1.1 KV grade 3 x 1.5 sq mm single core stranded 'FR' PVC insulated &amp; unsheathed copper wire (Finolex/Gloster/Havells/ Mescab/KEI) in 19mm bore, 3mm thick polythene pipe complete with all accessories embedded in wall to 240 V 6A 5 pin plug point incl. S&amp;F 240V 6A 3 pin  </t>
    </r>
    <r>
      <rPr>
        <b/>
        <sz val="11"/>
        <color indexed="8"/>
        <rFont val="Calibri"/>
        <family val="2"/>
      </rPr>
      <t xml:space="preserve">Modular type plug </t>
    </r>
    <r>
      <rPr>
        <sz val="11"/>
        <color theme="1"/>
        <rFont val="Calibri"/>
        <family val="2"/>
      </rPr>
      <t xml:space="preserve">socket &amp; modular type switch(Crabtree/Legrand) incl. S&amp;F earth continuity wire fixed on 4 module  GI switch board with 3/4 module top cover plate flushed in wall incl mending good damage to original finish. 
a) on board                         </t>
    </r>
  </si>
  <si>
    <t>Distribution wiring in 1.1 KV grade 3 x 1.5 sq mm single core stranded 'FR' PVC insulated &amp; unsheathed copper wire (Finolex/Gloster/Havells/ Mescab/KEI) in 19mm bore, 3mm thick polythene pipe complete with all accessories embedded in wall to 240 V 6A 5 pin plug point incl. S&amp;F 240V 6A 3 pin  Modular type plug socket &amp; modular type switch(Crabtree/Legrand) incl. S&amp;F earth continuity wire fixed on 4 module  GI switch board with 3/4 module top cover plate flushed in wall incl mending good damage to original finish. 
b) Average run 4.5 mtr</t>
  </si>
  <si>
    <r>
      <t xml:space="preserve">Supply &amp; fixing of </t>
    </r>
    <r>
      <rPr>
        <b/>
        <sz val="11"/>
        <color indexed="8"/>
        <rFont val="Calibri"/>
        <family val="2"/>
      </rPr>
      <t>Modular type</t>
    </r>
    <r>
      <rPr>
        <sz val="11"/>
        <color theme="1"/>
        <rFont val="Calibri"/>
        <family val="2"/>
      </rPr>
      <t xml:space="preserve"> </t>
    </r>
    <r>
      <rPr>
        <b/>
        <sz val="11"/>
        <color indexed="8"/>
        <rFont val="Calibri"/>
        <family val="2"/>
      </rPr>
      <t>computer plug</t>
    </r>
    <r>
      <rPr>
        <sz val="11"/>
        <color theme="1"/>
        <rFont val="Calibri"/>
        <family val="2"/>
      </rPr>
      <t xml:space="preserve"> board of 8 module GI box with cover plate recessed in wall comprising of the following(All cabtree/Legrand):
a) 6/16A socket &amp; 16A switch                                        ---1 set 
b) 6A socket - 2 nos &amp; 15A switch - 1 no                    --- 1 set</t>
    </r>
  </si>
  <si>
    <r>
      <t xml:space="preserve">Supply &amp; Fixing 240 V, 16 A, 3 pin </t>
    </r>
    <r>
      <rPr>
        <b/>
        <sz val="11"/>
        <color indexed="8"/>
        <rFont val="Calibri"/>
        <family val="2"/>
      </rPr>
      <t>Modular type</t>
    </r>
    <r>
      <rPr>
        <sz val="11"/>
        <color theme="1"/>
        <rFont val="Calibri"/>
        <family val="2"/>
      </rPr>
      <t xml:space="preserve"> </t>
    </r>
    <r>
      <rPr>
        <b/>
        <sz val="11"/>
        <color indexed="8"/>
        <rFont val="Calibri"/>
        <family val="2"/>
      </rPr>
      <t>Power plug</t>
    </r>
    <r>
      <rPr>
        <sz val="11"/>
        <color theme="1"/>
        <rFont val="Calibri"/>
        <family val="2"/>
      </rPr>
      <t xml:space="preserve"> socket (Crabtree/Legrand) with 16A Modular type switch, without plug top on 4 Module GI Modular type switch board with top cover 
plate flushed in wall incl. S&amp;F switch board and cover plate and making necy. connections with PVC Cu and earth continuity wire</t>
    </r>
  </si>
  <si>
    <r>
      <t xml:space="preserve">Supply &amp; fixing of 16A </t>
    </r>
    <r>
      <rPr>
        <b/>
        <sz val="11"/>
        <color indexed="8"/>
        <rFont val="Calibri"/>
        <family val="2"/>
      </rPr>
      <t xml:space="preserve">Modular type </t>
    </r>
    <r>
      <rPr>
        <sz val="11"/>
        <color theme="1"/>
        <rFont val="Calibri"/>
        <family val="2"/>
      </rPr>
      <t xml:space="preserve"> </t>
    </r>
    <r>
      <rPr>
        <b/>
        <sz val="11"/>
        <color indexed="8"/>
        <rFont val="Calibri"/>
        <family val="2"/>
      </rPr>
      <t>control switch</t>
    </r>
    <r>
      <rPr>
        <sz val="11"/>
        <color theme="1"/>
        <rFont val="Calibri"/>
        <family val="2"/>
      </rPr>
      <t xml:space="preserve"> of 2 module GI box with cover plate recessed in wall </t>
    </r>
  </si>
  <si>
    <r>
      <t xml:space="preserve">Supply &amp; Fixing 240 V, 25 A, 3 pin </t>
    </r>
    <r>
      <rPr>
        <b/>
        <sz val="11"/>
        <color indexed="8"/>
        <rFont val="Calibri"/>
        <family val="2"/>
      </rPr>
      <t xml:space="preserve">Modular type plug socket </t>
    </r>
    <r>
      <rPr>
        <sz val="11"/>
        <color theme="1"/>
        <rFont val="Calibri"/>
        <family val="2"/>
      </rPr>
      <t xml:space="preserve">(Brand approved by EIC), without plug top and switch with 2 Module GI Modular type switch board with top cover plate flushed in wall &amp; making necy. connections with PVC Cu wire and earth wire </t>
    </r>
    <r>
      <rPr>
        <b/>
        <sz val="11"/>
        <color indexed="8"/>
        <rFont val="Calibri"/>
        <family val="2"/>
      </rPr>
      <t>(AC)</t>
    </r>
  </si>
  <si>
    <r>
      <t xml:space="preserve">Supply &amp; Fixing 240 V,25 A, 3 pin </t>
    </r>
    <r>
      <rPr>
        <b/>
        <sz val="11"/>
        <color indexed="8"/>
        <rFont val="Calibri"/>
        <family val="2"/>
      </rPr>
      <t>Modular type plug top</t>
    </r>
    <r>
      <rPr>
        <sz val="11"/>
        <color theme="1"/>
        <rFont val="Calibri"/>
        <family val="2"/>
      </rPr>
      <t xml:space="preserve"> with indicator (Cabtree) &amp; necy. Connections. </t>
    </r>
    <r>
      <rPr>
        <b/>
        <sz val="11"/>
        <color indexed="8"/>
        <rFont val="Calibri"/>
        <family val="2"/>
      </rPr>
      <t>(AC)</t>
    </r>
  </si>
  <si>
    <r>
      <t xml:space="preserve">Supply &amp; Fixing 240 V, 25 A, </t>
    </r>
    <r>
      <rPr>
        <b/>
        <sz val="11"/>
        <color indexed="8"/>
        <rFont val="Calibri"/>
        <family val="2"/>
      </rPr>
      <t>Modular type</t>
    </r>
    <r>
      <rPr>
        <sz val="11"/>
        <color theme="1"/>
        <rFont val="Calibri"/>
        <family val="2"/>
      </rPr>
      <t xml:space="preserve"> </t>
    </r>
    <r>
      <rPr>
        <b/>
        <sz val="11"/>
        <color indexed="8"/>
        <rFont val="Calibri"/>
        <family val="2"/>
      </rPr>
      <t xml:space="preserve">AC m/c starter </t>
    </r>
    <r>
      <rPr>
        <sz val="11"/>
        <color theme="1"/>
        <rFont val="Calibri"/>
        <family val="2"/>
      </rPr>
      <t>(Eletron OLP - 3) 4 Module GI Modular type switch board with 4 Module top cover plate flushed in wall incl. S&amp;F switch board and cover plate and making necy. connections with PVC Cu wire and earth continuity wire .</t>
    </r>
  </si>
  <si>
    <r>
      <t xml:space="preserve">Distn. wiring in 3x1.5 sqmm single core stranded 'FR' PVC 
insulated &amp; unsheathed single core stranded copper wire (Gloater/   Fionolex/ havells /KEI/Mescab) in 19 mm bore, 3 mm thick polythene pipe complete with all accessories embedded in wall to light/fan/call bell points with Piano key type switch </t>
    </r>
    <r>
      <rPr>
        <b/>
        <sz val="10"/>
        <rFont val="Book Antiqua"/>
        <family val="1"/>
      </rPr>
      <t>(Anchor make)</t>
    </r>
    <r>
      <rPr>
        <sz val="10"/>
        <rFont val="Book Antiqua"/>
        <family val="1"/>
      </rPr>
      <t xml:space="preserve"> fixed on sheet metal (16 SWG) switch board with bakelite/ perspex (wall matching colour) top cover (3 mm thick) flushed in wall incl. mending good damages to original finish
</t>
    </r>
  </si>
  <si>
    <t xml:space="preserve">Distn. wiring in 22/0.3 (1.5 sqmm) single core stranded 'FR' PVC insulated &amp; unsheathed single core stranded copper wire (Gloater/Fionolex/havells /KEI/Mescab) in 19 mm bore, 3 mm thick polythen pipe complete with all accessories embedded in wall to 240 V 5A 3 pin plug point incl. S&amp;F 240 V 5A 3 pin flush type plug socket &amp; piano key type switch (Anchor make) incl. S&amp;F earth continuity wire, fixed on sheet metal (16 SWG) switch board with bakelite/perspex (wall matching colour) top cover (3 mm thick)flushed in wall incl. mending good damages to original finish
a) on board </t>
  </si>
  <si>
    <t xml:space="preserve">Distn. wiring in 22/0.3 (1.5 sqmm) single core stranded 'FR' PVC insulated &amp; unsheathed single core stranded copper wire (Gloater/Fionolex/havells /KEI/Mescab) in 19 mm bore, 3 mm thick polythen pipe complete with all accessories embedded in wall to 240 V 5A 3 pin plug point incl. S&amp;F 240 V 5A 3 pin flush type plug socket &amp; piano key type switch (Anchor make) incl. S&amp;F earth continuity wire, fixed on sheet metal (16 SWG) switch board
b) Ave run 4.5 mtr </t>
  </si>
  <si>
    <r>
      <t xml:space="preserve">Supply &amp; Fixing 240 V, 3 nos. 6A, &amp; 1 no. 20A plug socket with separate 3 nos. 6 A &amp; 1 no. 20A Piano key type switch with indicator &amp; 16A kit-kat flush type fuse </t>
    </r>
    <r>
      <rPr>
        <b/>
        <sz val="10"/>
        <rFont val="Book Antiqua"/>
        <family val="1"/>
      </rPr>
      <t xml:space="preserve">(Anchor) </t>
    </r>
    <r>
      <rPr>
        <sz val="10"/>
        <rFont val="Book Antiqua"/>
        <family val="1"/>
      </rPr>
      <t xml:space="preserve">on sheet metal switch board embedded in wall incl. S/F 240x200x65mm MS (16SWG) switch board and bakelite/perspex top cover of 3mm thick by Brass screws after making  housing for switch by cutting bakelite/perspex cover and making necy connections </t>
    </r>
    <r>
      <rPr>
        <b/>
        <sz val="10"/>
        <rFont val="Book Antiqua"/>
        <family val="1"/>
      </rPr>
      <t>(Computer)</t>
    </r>
  </si>
  <si>
    <r>
      <t xml:space="preserve">Supply &amp; Fixing 240 V, 20A, </t>
    </r>
    <r>
      <rPr>
        <b/>
        <sz val="10"/>
        <rFont val="Book Antiqua"/>
        <family val="1"/>
      </rPr>
      <t>Power plug</t>
    </r>
    <r>
      <rPr>
        <sz val="10"/>
        <rFont val="Book Antiqua"/>
        <family val="1"/>
      </rPr>
      <t xml:space="preserve"> socket with separate 20 A Piano key type switch </t>
    </r>
    <r>
      <rPr>
        <b/>
        <sz val="10"/>
        <rFont val="Book Antiqua"/>
        <family val="1"/>
      </rPr>
      <t xml:space="preserve">(Anchor) </t>
    </r>
    <r>
      <rPr>
        <sz val="10"/>
        <rFont val="Book Antiqua"/>
        <family val="1"/>
      </rPr>
      <t>on sheet metal switch board embedded in wall incl. S &amp; F 150x100x65mm MS (16SWG) switch board &amp; bakelite/perspex top cover of 3mm thick by Brass screws after making housing for switch by cutting bakelite/perspex cover and making necessary connections as required</t>
    </r>
  </si>
  <si>
    <r>
      <t xml:space="preserve">Supply &amp; Fixing 240 V, 20 A Piano key type </t>
    </r>
    <r>
      <rPr>
        <b/>
        <sz val="11"/>
        <color indexed="8"/>
        <rFont val="Calibri"/>
        <family val="2"/>
      </rPr>
      <t>Control switch (Anchor)</t>
    </r>
    <r>
      <rPr>
        <sz val="11"/>
        <color theme="1"/>
        <rFont val="Calibri"/>
        <family val="2"/>
      </rPr>
      <t xml:space="preserve"> on sheet metal switch board incl. S &amp; F 100x100x65mm MS
(16SWG) switch board and bakelite/perspex top cover of 3mm thick by Brass screws after making housing for switch by cutting bakelite/perspex cover and making necessary connections as required</t>
    </r>
  </si>
  <si>
    <r>
      <t xml:space="preserve">Supply of </t>
    </r>
    <r>
      <rPr>
        <b/>
        <sz val="11"/>
        <color indexed="8"/>
        <rFont val="Calibri"/>
        <family val="2"/>
      </rPr>
      <t>2' ft</t>
    </r>
    <r>
      <rPr>
        <sz val="11"/>
        <color theme="1"/>
        <rFont val="Calibri"/>
        <family val="2"/>
      </rPr>
      <t xml:space="preserve"> 9w </t>
    </r>
    <r>
      <rPr>
        <b/>
        <sz val="11"/>
        <color indexed="8"/>
        <rFont val="Calibri"/>
        <family val="2"/>
      </rPr>
      <t xml:space="preserve">single </t>
    </r>
    <r>
      <rPr>
        <sz val="11"/>
        <color theme="1"/>
        <rFont val="Calibri"/>
        <family val="2"/>
      </rPr>
      <t>Essential LED tube fitting</t>
    </r>
    <r>
      <rPr>
        <b/>
        <sz val="11"/>
        <color indexed="8"/>
        <rFont val="Calibri"/>
        <family val="2"/>
      </rPr>
      <t xml:space="preserve"> </t>
    </r>
    <r>
      <rPr>
        <sz val="11"/>
        <color theme="1"/>
        <rFont val="Calibri"/>
        <family val="2"/>
      </rPr>
      <t xml:space="preserve">with mounting rail  (Make Philips, cat no - TMC 501 P 1 x T-LED 22W P3241) </t>
    </r>
  </si>
  <si>
    <r>
      <t xml:space="preserve">Supply of </t>
    </r>
    <r>
      <rPr>
        <b/>
        <sz val="11"/>
        <color indexed="8"/>
        <rFont val="Calibri"/>
        <family val="2"/>
      </rPr>
      <t>4' ft</t>
    </r>
    <r>
      <rPr>
        <sz val="11"/>
        <color theme="1"/>
        <rFont val="Calibri"/>
        <family val="2"/>
      </rPr>
      <t xml:space="preserve"> 20 w Single</t>
    </r>
    <r>
      <rPr>
        <b/>
        <sz val="11"/>
        <color indexed="8"/>
        <rFont val="Calibri"/>
        <family val="2"/>
      </rPr>
      <t xml:space="preserve"> </t>
    </r>
    <r>
      <rPr>
        <sz val="11"/>
        <color theme="1"/>
        <rFont val="Calibri"/>
        <family val="2"/>
      </rPr>
      <t xml:space="preserve">LED tube fitting with mounting rail  (Make Philips,/Cromption cat no - TMC 501 ,LT 8 20- 865-2) </t>
    </r>
  </si>
  <si>
    <r>
      <t xml:space="preserve">Supply of </t>
    </r>
    <r>
      <rPr>
        <b/>
        <sz val="11"/>
        <color indexed="8"/>
        <rFont val="Calibri"/>
        <family val="2"/>
      </rPr>
      <t>4' ft</t>
    </r>
    <r>
      <rPr>
        <sz val="11"/>
        <color theme="1"/>
        <rFont val="Calibri"/>
        <family val="2"/>
      </rPr>
      <t xml:space="preserve"> 20 w </t>
    </r>
    <r>
      <rPr>
        <b/>
        <sz val="11"/>
        <color indexed="8"/>
        <rFont val="Calibri"/>
        <family val="2"/>
      </rPr>
      <t xml:space="preserve">Twin </t>
    </r>
    <r>
      <rPr>
        <sz val="11"/>
        <color theme="1"/>
        <rFont val="Calibri"/>
        <family val="2"/>
      </rPr>
      <t xml:space="preserve">LED tube fitting with mounting rail  (Make Philips,/Cromption cat no - TMC 501 ,LT 8 20- 865-2) </t>
    </r>
  </si>
  <si>
    <t>Fixing only outdoor/street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</si>
  <si>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Supply &amp; fixing LED Skirting light (Make Lagrand, cat no - 675597) 
3 - module type  for night lamp purpose </t>
  </si>
  <si>
    <t>Fixing only single/twin LED Tube light fitting suspended 25 cm bellow the ceiling with 2 No. 20 mm dia EI conduit (14 SWG supports fixed with “L” type MS clamp whose one side fixed onceiling with sutable size 4 nos. fastener and other side connected with the conduit with suitable size of bolts and nuts incl. S&amp;F EI conduit, “L” type (125mmx125mm) 6mm thick and 25mm with MS clamps and connecting the length of PVC insulated wire and mending good damages to original finish and painting etc. by 2x24/0.20 mm (1.5sqmm.) flexible copper wire of 1.10 mt. length</t>
  </si>
  <si>
    <t>Fixing only Single/Twin LED Tube light fitting complete with all accessories directly on wall/ceiling by HW round block &amp; suitable size of MS fastener</t>
  </si>
  <si>
    <t>Supply &amp; fixing 9 W /LED lamp (Philips/Cromption) to batten light point</t>
  </si>
  <si>
    <t>Supply &amp; fixing LED bulk head light fittings   on wall/ ceiling  complete set .(Philips Cat no-WT  W LED 6 S NW PSU S 2 PC)</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</si>
  <si>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PVC sheet, placed in order to prevent concrete from entering the box.</t>
  </si>
  <si>
    <r>
      <t xml:space="preserve">Supplying &amp; Fixing 240 V AC/DC superior type Multitune (min 10 nos. tune) </t>
    </r>
    <r>
      <rPr>
        <b/>
        <sz val="11"/>
        <color indexed="8"/>
        <rFont val="Calibri"/>
        <family val="2"/>
      </rPr>
      <t xml:space="preserve">Call Bell </t>
    </r>
    <r>
      <rPr>
        <sz val="11"/>
        <color theme="1"/>
        <rFont val="Calibri"/>
        <family val="2"/>
      </rPr>
      <t>(Anchor) with selector switch for single/Multi Tunes mode, Battery operated on HW board incl. S&amp;F HW board</t>
    </r>
  </si>
  <si>
    <r>
      <t xml:space="preserve">Supply &amp; fixing of 1200mm sweep </t>
    </r>
    <r>
      <rPr>
        <b/>
        <sz val="11"/>
        <color indexed="8"/>
        <rFont val="Calibri"/>
        <family val="2"/>
      </rPr>
      <t>Ceiling Fan</t>
    </r>
    <r>
      <rPr>
        <sz val="11"/>
        <color theme="1"/>
        <rFont val="Calibri"/>
        <family val="2"/>
      </rPr>
      <t xml:space="preserve"> complete with all acessaries without regulator (Make Crompton/Orient New Breze)</t>
    </r>
  </si>
  <si>
    <t>Supply &amp; Fixing osilating type wall bracket Fan complete with all accessories to fixed on wall with ms fastener.(Orient Wall-45 )</t>
  </si>
  <si>
    <r>
      <t>Supply &amp; Fixing electronics step type,</t>
    </r>
    <r>
      <rPr>
        <b/>
        <sz val="11"/>
        <color indexed="8"/>
        <rFont val="Calibri"/>
        <family val="2"/>
      </rPr>
      <t xml:space="preserve"> Moduler </t>
    </r>
    <r>
      <rPr>
        <sz val="11"/>
        <color theme="1"/>
        <rFont val="Calibri"/>
        <family val="2"/>
      </rPr>
      <t xml:space="preserve">Socket (2 module), Fan </t>
    </r>
    <r>
      <rPr>
        <b/>
        <sz val="11"/>
        <color indexed="8"/>
        <rFont val="Calibri"/>
        <family val="2"/>
      </rPr>
      <t>regulator</t>
    </r>
    <r>
      <rPr>
        <sz val="11"/>
        <color theme="1"/>
        <rFont val="Calibri"/>
        <family val="2"/>
      </rPr>
      <t xml:space="preserve"> (Legrand/Cabtree)</t>
    </r>
  </si>
  <si>
    <r>
      <t xml:space="preserve">Supply &amp; Fixing electronics step &amp; Socket type Fan </t>
    </r>
    <r>
      <rPr>
        <b/>
        <sz val="11"/>
        <color indexed="8"/>
        <rFont val="Calibri"/>
        <family val="2"/>
      </rPr>
      <t>regulator (Anchor)</t>
    </r>
  </si>
  <si>
    <t xml:space="preserve"> Supply &amp; fixing of heavy duty, metal body, high speed Exhaust Fan with louvre shutter (make Orient/Crompton) 
225 mm ( 9") sweep</t>
  </si>
  <si>
    <t>Supply &amp; fixing of heavy duty, metal body, high speed Exhaust Fan with louvre shutter (make Orient/Crompton) 
300mm (12") sweep</t>
  </si>
  <si>
    <t>Supply &amp; fixing of heavy duty, metal body, high speed Exhaust Fan with louvre shutter (make Orient/Crompton) 
375mm (15") sweep</t>
  </si>
  <si>
    <t xml:space="preserve">Supply &amp; fixing 500V GI water proof Looping cable box of size (300x200x100mm), 4 mm thick comprising of 4 pole 500V Stud connector &amp; two nos 250V 15A kit cut fuses earthing attachment &amp; necy MS clamps with nuts, bolts &amp; washers etc.  </t>
  </si>
  <si>
    <t xml:space="preserve">Earthing the the Installation by 50 mm dia G.I. Pipe (ISI -M) 3.64mtrlong &amp; 1x4 SWG G.I.(Hot dip) wire (4 mtr    long) with suitable nuts, bolts &amp; washer etc. Incl S/F 15 mm dia GI protection pipe (1 mtr long) to be filled with bitumen partly under ground level &amp; partly under ground level driven to an depth of 3.65 mtr below the ground level. </t>
  </si>
  <si>
    <r>
      <rPr>
        <b/>
        <sz val="11"/>
        <color indexed="8"/>
        <rFont val="Calibri"/>
        <family val="2"/>
      </rPr>
      <t>Spike earthing</t>
    </r>
    <r>
      <rPr>
        <sz val="11"/>
        <color theme="1"/>
        <rFont val="Calibri"/>
        <family val="2"/>
      </rPr>
      <t xml:space="preserve"> by 20mm dia. 1500 mm long G.I. spike earth with 6 SWG G.I.(Hot dip) wire (4 mtr. Long) inclu. Nuts, bolts, washer driven into an average depth of 2 mtr. below the G.L.       </t>
    </r>
  </si>
  <si>
    <t xml:space="preserve">Supply &amp; fixing earth busbar of galvanised (Hot dip) MS flat 25mm x 6mm on wall having clearance of 6mm from wall Incl providing drilled holes onthe busbar complete with nuts, bolts &amp; washers spacing insulator etc. as required   </t>
  </si>
  <si>
    <r>
      <t xml:space="preserve">Supply &amp; Fixing  </t>
    </r>
    <r>
      <rPr>
        <b/>
        <sz val="11"/>
        <color indexed="8"/>
        <rFont val="Calibri"/>
        <family val="2"/>
      </rPr>
      <t>15 W</t>
    </r>
    <r>
      <rPr>
        <sz val="11"/>
        <color theme="1"/>
        <rFont val="Calibri"/>
        <family val="2"/>
      </rPr>
      <t xml:space="preserve"> , LED light fitting complete with all acessaries (Make Crompton, Cat no -LSTP-18 -CDL 18 W)</t>
    </r>
  </si>
  <si>
    <r>
      <t xml:space="preserve">Supply &amp; Fixing  </t>
    </r>
    <r>
      <rPr>
        <b/>
        <sz val="11"/>
        <color indexed="8"/>
        <rFont val="Calibri"/>
        <family val="2"/>
      </rPr>
      <t>18 W</t>
    </r>
    <r>
      <rPr>
        <sz val="11"/>
        <color theme="1"/>
        <rFont val="Calibri"/>
        <family val="2"/>
      </rPr>
      <t xml:space="preserve"> , LED light fitting complete with all acessaries (Make Crompton, Cat no -LSTP-18 -CDL 18 W)</t>
    </r>
  </si>
  <si>
    <r>
      <t xml:space="preserve">Supply &amp; fixing of </t>
    </r>
    <r>
      <rPr>
        <b/>
        <sz val="11"/>
        <color indexed="8"/>
        <rFont val="Calibri"/>
        <family val="2"/>
      </rPr>
      <t>30W</t>
    </r>
    <r>
      <rPr>
        <sz val="11"/>
        <color theme="1"/>
        <rFont val="Calibri"/>
        <family val="2"/>
      </rPr>
      <t xml:space="preserve"> </t>
    </r>
    <r>
      <rPr>
        <b/>
        <sz val="11"/>
        <color indexed="8"/>
        <rFont val="Calibri"/>
        <family val="2"/>
      </rPr>
      <t>LED flood</t>
    </r>
    <r>
      <rPr>
        <sz val="11"/>
        <color theme="1"/>
        <rFont val="Calibri"/>
        <family val="2"/>
      </rPr>
      <t xml:space="preserve"> light fitting (Make Crompton, cat no - LFLE-30-CDL) (For entrance Ceiling)</t>
    </r>
  </si>
  <si>
    <r>
      <t xml:space="preserve">Supply &amp; fixing of </t>
    </r>
    <r>
      <rPr>
        <b/>
        <sz val="11"/>
        <color indexed="8"/>
        <rFont val="Calibri"/>
        <family val="2"/>
      </rPr>
      <t xml:space="preserve">72W LED Street light </t>
    </r>
    <r>
      <rPr>
        <sz val="11"/>
        <color theme="1"/>
        <rFont val="Calibri"/>
        <family val="2"/>
      </rPr>
      <t>fitting (Make Crompton, cat no - LSTP-72-CDL)</t>
    </r>
  </si>
  <si>
    <r>
      <t xml:space="preserve">Supply &amp; fixing of 30 </t>
    </r>
    <r>
      <rPr>
        <b/>
        <sz val="11"/>
        <color indexed="8"/>
        <rFont val="Calibri"/>
        <family val="2"/>
      </rPr>
      <t xml:space="preserve">W LED Street light </t>
    </r>
    <r>
      <rPr>
        <sz val="11"/>
        <color theme="1"/>
        <rFont val="Calibri"/>
        <family val="2"/>
      </rPr>
      <t>fitting (Make Crompton, cat no - LSTP-30 -CDL)</t>
    </r>
  </si>
  <si>
    <r>
      <t xml:space="preserve">Supply of 150 Watt </t>
    </r>
    <r>
      <rPr>
        <b/>
        <sz val="11"/>
        <color indexed="8"/>
        <rFont val="Calibri"/>
        <family val="2"/>
      </rPr>
      <t xml:space="preserve">LED IP 65 PDC Flood  light </t>
    </r>
    <r>
      <rPr>
        <sz val="11"/>
        <color theme="1"/>
        <rFont val="Calibri"/>
        <family val="2"/>
      </rPr>
      <t>fitting (Make Crompton, cat no - LFLN-150-CDL/60/Philips)</t>
    </r>
  </si>
  <si>
    <r>
      <t xml:space="preserve">Supply &amp; delivery of the following  </t>
    </r>
    <r>
      <rPr>
        <b/>
        <sz val="11"/>
        <color indexed="8"/>
        <rFont val="Calibri"/>
        <family val="2"/>
      </rPr>
      <t>split type AC machines</t>
    </r>
    <r>
      <rPr>
        <sz val="11"/>
        <color theme="1"/>
        <rFont val="Calibri"/>
        <family val="2"/>
      </rPr>
      <t xml:space="preserve"> (3 Star rated) </t>
    </r>
    <r>
      <rPr>
        <b/>
        <sz val="11"/>
        <color indexed="8"/>
        <rFont val="Calibri"/>
        <family val="2"/>
      </rPr>
      <t xml:space="preserve"> </t>
    </r>
    <r>
      <rPr>
        <sz val="11"/>
        <color theme="1"/>
        <rFont val="Calibri"/>
        <family val="2"/>
      </rPr>
      <t>(Make O-General/mitsubishi) complete with indoor outdoor unit &amp; coper refrigerant pipes upto 5 mtr length with synthetic insulation, drain pipe etc.
a) 2 TR Split type (3 Star rated)</t>
    </r>
  </si>
  <si>
    <t>Supply &amp; delivery of the following  split type AC machines (3 Star rated)  (Make O-General/mitsubishi) complete with indoor outdoor unit &amp; coper refrigerant pipes upto 5 mtr length with synthetic insulation, drain pipe etc.
b) 1.5 TR Split type(3 Star rated)</t>
  </si>
  <si>
    <t xml:space="preserve">Installation charge of indoor &amp; out door unit incl S/F iron bracket Stand </t>
  </si>
  <si>
    <t xml:space="preserve">Supply &amp; Installation of extra copper refrigerent pipes, power cable beyond normal length of different dia as required with synthetic insulation, drain pipe etc. complete </t>
  </si>
  <si>
    <t>Laying of copper Refrigerant pipe after cutting floor/pavement/ wall/ and making holes incl., embedding the cable at an average depth as below and mending good the damages to original finish incl. removing the rubbish</t>
  </si>
  <si>
    <r>
      <rPr>
        <b/>
        <sz val="11"/>
        <color indexed="8"/>
        <rFont val="Calibri"/>
        <family val="2"/>
      </rPr>
      <t>OUT DOOR FEEDER  PILLAR no -1</t>
    </r>
    <r>
      <rPr>
        <sz val="11"/>
        <color theme="1"/>
        <rFont val="Calibri"/>
        <family val="2"/>
      </rPr>
      <t xml:space="preserve">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160A Four Pole MCCB of breaking capacity 25/35KA with 
     thermal magnetic setting (Legrand/Siemen       --- 1 no
b) 300A capacity Bus bar of 4 nos Alu bars on porcelain chairs--- 1 set                    c) 125A Four Pole MCB  (Legrand/Siemens)                                    --- 1 no 
d) 63A Four Pole MCB  (Legrand/Siemens)            --- 2 nos
e) 32A Four Pole MCB  (Legrand/Si                          --- 3 nos
f) Danger board                                                          ---- 1 no</t>
    </r>
  </si>
  <si>
    <t xml:space="preserve">Street lighting arrangement
Street ltg Panel Board
Supply &amp; installation of wall cum floor mounting cubicle type L.T. distribution panel board fabricated by 14 SWG M.S.sheet compartmentalised dust &amp; moisture proof entry having gasketed hinged door for each compartments with mechanical locking arrangement with cable Alley including painting inside outside by powder coated paint incl providing  base channel comprising with following incoming outgoing swithes, Bus bar chamber &amp; metering arrangement, necy interconnection incl. earthing attachment :
a) 415 V, 160 A TPN open execution type SFU (Make L&amp;T)     
      with HRC fuses on LS &amp; NL                                      --- 1 no
b) 415 V, 160 A Four Pole On Load Change over switch 
     open execution (Make L&amp;T)                                   --- 1 no
c) 200 A 4 nos Aluminium bus bar with necy. tappings on
     porcelain chairs, section (50x6)mm                    --- 1 set                  d) 415 V, 63A TPN open execution type SFU (Make
      LT with HRC fuses on LS &amp; NL                             --- 6 nos
e) 0 - 160A C.T. operated (96x96mm) Ammeter                  
     (AE make) with selector switch(Kaycee make)       --- 1 set
f)  160/5 A Current transformer (Kappa make)             --- 3 nos
g) 500 V, Volt meter (96x96mm) (AE make) with
     selector switch(Kaycee make)                                 --- 1 set
h) Interconnection with suitable PVC insulated
     copper wire duly socketed at both ends               --- 1 set
i) LED Indicator lamp (RYB) with LT make fuse        --- 3 sets 
l) Danger board                                                           --- 1 no
</t>
  </si>
  <si>
    <t>Supply &amp; installation of 4 mm thick M.S. out door type Feeder Pillar Box having both side ventilation louvers with inclined 
roof of size (1050 x 900 x 400 mm) having hinged double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100A Four Pole MCB Isolator (Legrand/Siemens)      --- 1 no
b) 125A capacity BBC of 4 nos Alu bars porcelain chairs- 1 set                    c) 32A Four Pole MCB  (Legrand/Siemens)                       ---  3 nos 
d) Electronic time switch (daily)(make Legrand/L&amp;T) with               
    70A four pole power contractor, 240V magnet coil &amp;
    by-pass switching arrangement (Make L&amp;T/Siemens) -1 set
e) LED Indicater Lamps                                                         ---- 3 nos
f) Danger board                                                                     ---- 1 no</t>
  </si>
  <si>
    <t>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125 A Four Pole MCB (Legrand/Siemens)                                     --- 1 no
b) 200 A capacity Bus bar of 4 nos Alu bars on porcelain chairs--- 1 set                    c) 32A Four Pole MCB  (Legrand/Siemens)                                     ---  6 nos 
d Electronic time switch (daily)(make Legrand/L&amp;T) with               
    32A four pole power contractor with 240V magnet coil &amp;
    by-pass switching arrangement (Make L&amp;T/Siemens)        ---- 3 sets
e) Danger board                                                                             ---- 1 no
The above Pillar box to be installed on brick cement rectangulr plat form 600mm below the GL &amp; 600mm Above GL duly plastered &amp; neatly cemnted finish</t>
  </si>
  <si>
    <t xml:space="preserve">Supply &amp; delivery at site of swaged type steel tubular bend pole with sole plate of over all length 9.00 m of section (Bottom - 5.00 m, Middle - 2.00 m, Top - 2.00 m) &amp; outside dia &amp; thickness of the  section (Bottom- 165.1  x 4.50 mm, Middle -139.7 x 4.50 mm, Top - 114.3 x 3.65 mm) having approx weight including sole plate 147 Kg. the top end of the pole should be reduced to enable fixing of 120 W fitting. The said pole should have inbuilt looping cable box at the height of 3.00 mtr above the sole plate by cutting suitable slot including providing extra sleeve all around the slot for strengthening the cut portion &amp; necessary welding. </t>
  </si>
  <si>
    <t xml:space="preserve">Erection of 9.00 m ST bend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</si>
  <si>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9.00 m ST pole with two coats of aluminium paint of approved make over one coat of R.O primer incl  preparation of surface by sand paper/emery incl cleaning etc.</t>
  </si>
  <si>
    <r>
      <t xml:space="preserve">Supply &amp; fixing of 120 </t>
    </r>
    <r>
      <rPr>
        <b/>
        <sz val="11"/>
        <color indexed="8"/>
        <rFont val="Calibri"/>
        <family val="2"/>
      </rPr>
      <t xml:space="preserve">Watt LED Street light </t>
    </r>
    <r>
      <rPr>
        <sz val="11"/>
        <color theme="1"/>
        <rFont val="Calibri"/>
        <family val="2"/>
      </rPr>
      <t>fitting (Make -Philips /Crompton, cat no - LSTN-120-CDL-A)</t>
    </r>
  </si>
  <si>
    <t>Wiring in 1.1 KV  single core stranded  3 x 1.5 sqmm PVC insulated (FR) stranded Copper wire through 19mm bore PVC rigid pipe/ flex pipe by saddles on wall as required  as Protection Control Circuit (For 230V supply to Transformers &amp; VCB)</t>
  </si>
  <si>
    <t xml:space="preserve">Insulating the 50 x 6mm G.I. flat including F/F/heat shrink PVC sleeves etc. by heating apparatus by skilled technician carefully without damaging the PVC sleeve (For Transformer nuetral earth) </t>
  </si>
  <si>
    <t>Supply &amp; Installation of Eletric operated 3 phase 2880 rpm Siren of best best quality to be fixed on roof top of the building including all connection as per Make as per instruction of EIC.</t>
  </si>
  <si>
    <t>Supply and installation 1.1 Kv 3 core 10 Sqmm un armer copper cable with 2 X 6 Sqmm pvc insulated &amp;unsheathed copper as earth wire recessed in wall by S&amp;F 32 mm hg alkathine pipe and mending good the damages.</t>
  </si>
  <si>
    <t>S&amp;F Direct On Line Srater in sheet steel enclosure  suitable for operation of Electric Siren motor .(Make--L &amp; T )</t>
  </si>
  <si>
    <t>CuM.</t>
  </si>
  <si>
    <t>SqM</t>
  </si>
  <si>
    <t>SqM.</t>
  </si>
  <si>
    <t>M.T.</t>
  </si>
  <si>
    <t>sqm</t>
  </si>
  <si>
    <t>RM</t>
  </si>
  <si>
    <t xml:space="preserve">Each </t>
  </si>
  <si>
    <t xml:space="preserve">Kg </t>
  </si>
  <si>
    <t>Sqm.</t>
  </si>
  <si>
    <t>Mts</t>
  </si>
  <si>
    <t>Set</t>
  </si>
  <si>
    <t>sets</t>
  </si>
  <si>
    <t>Pt</t>
  </si>
  <si>
    <t xml:space="preserve">each </t>
  </si>
  <si>
    <t xml:space="preserve"> set</t>
  </si>
  <si>
    <t>item</t>
  </si>
  <si>
    <t>Item</t>
  </si>
  <si>
    <t>No</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</si>
  <si>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</si>
  <si>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</si>
  <si>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</si>
  <si>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</si>
  <si>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</si>
  <si>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</si>
  <si>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</si>
  <si>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</si>
  <si>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</si>
  <si>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</si>
  <si>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</si>
  <si>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</si>
  <si>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</si>
  <si>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</si>
  <si>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</si>
  <si>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</si>
  <si>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</si>
  <si>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</si>
  <si>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</si>
  <si>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</si>
  <si>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</si>
  <si>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</si>
  <si>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</si>
  <si>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</si>
  <si>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</si>
  <si>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</si>
  <si>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</si>
  <si>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</si>
  <si>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</si>
  <si>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</si>
  <si>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</si>
  <si>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</si>
  <si>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</si>
  <si>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</si>
  <si>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</si>
  <si>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</si>
  <si>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</si>
  <si>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</si>
  <si>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</si>
  <si>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</si>
  <si>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</si>
  <si>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</si>
  <si>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</si>
  <si>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</si>
  <si>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</si>
  <si>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</si>
  <si>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</si>
  <si>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</si>
  <si>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</si>
  <si>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</si>
  <si>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</si>
  <si>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</si>
  <si>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</si>
  <si>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</si>
  <si>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</si>
  <si>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</si>
  <si>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</si>
  <si>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</si>
  <si>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</si>
  <si>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</si>
  <si>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</si>
  <si>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</si>
  <si>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</si>
  <si>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Name of Work:Construction of New Correctional Home at Baruipur – under Phase II.</t>
  </si>
  <si>
    <t>Contract No: WBPHIDCL/ACE/NIT- 104(e)/2017-2018 (2nd Call)</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</si>
  <si>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816- 1956 &amp; IS: 1995 using electrodes of approved make and brand conforming to IS:814- 1957, haulage, hoisting and erection all complete...........................</t>
  </si>
  <si>
    <t>(i) For Construction of Sub Base by consolidating
Brick aggregate with moorum screening :
Add cost at site of 0.09 m3 of Brick aggregate and 0.26 m3 of moorum screening (loose volume) to arrive at the
consolidated rate.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</si>
</sst>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9"/>
      <name val="Book Antiqua"/>
      <family val="1"/>
    </font>
    <font>
      <b/>
      <sz val="11"/>
      <color indexed="8"/>
      <name val="Calibri"/>
      <family val="2"/>
    </font>
    <font>
      <b/>
      <sz val="10"/>
      <name val="Book Antiqua"/>
      <family val="1"/>
    </font>
    <font>
      <b/>
      <sz val="9"/>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57"/>
      <name val="Arial"/>
      <family val="2"/>
    </font>
    <font>
      <b/>
      <sz val="11"/>
      <color indexed="16"/>
      <name val="Arial"/>
      <family val="2"/>
    </font>
    <font>
      <sz val="10"/>
      <color indexed="8"/>
      <name val="Courier New"/>
      <family val="3"/>
    </font>
    <font>
      <sz val="9"/>
      <color indexed="8"/>
      <name val="Book Antiqu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9"/>
      <color rgb="FF000000"/>
      <name val="Book Antiqua"/>
      <family val="1"/>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1"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2" fillId="33" borderId="10" xfId="60" applyNumberFormat="1" applyFont="1" applyFill="1" applyBorder="1" applyAlignment="1" applyProtection="1">
      <alignment vertical="center" wrapText="1"/>
      <protection locked="0"/>
    </xf>
    <xf numFmtId="0" fontId="68"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3" fillId="0" borderId="11" xfId="60" applyNumberFormat="1" applyFont="1" applyFill="1" applyBorder="1" applyAlignment="1">
      <alignment vertical="top"/>
      <protection/>
    </xf>
    <xf numFmtId="10" fontId="74"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7" xfId="60" applyNumberFormat="1" applyFont="1" applyFill="1" applyBorder="1" applyAlignment="1">
      <alignmen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5"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0" applyNumberFormat="1" applyFont="1" applyFill="1" applyBorder="1" applyAlignment="1">
      <alignment horizontal="right" vertical="center" readingOrder="1"/>
      <protection/>
    </xf>
    <xf numFmtId="172" fontId="2" fillId="0" borderId="20"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0" applyNumberFormat="1" applyFont="1" applyFill="1" applyBorder="1" applyAlignment="1">
      <alignment horizontal="right" vertical="center" readingOrder="1"/>
      <protection/>
    </xf>
    <xf numFmtId="2" fontId="2" fillId="0" borderId="20" xfId="59" applyNumberFormat="1" applyFont="1" applyFill="1" applyBorder="1" applyAlignment="1">
      <alignment horizontal="right" vertical="center" readingOrder="1"/>
      <protection/>
    </xf>
    <xf numFmtId="0" fontId="19" fillId="0" borderId="11" xfId="0" applyFont="1" applyFill="1" applyBorder="1" applyAlignment="1">
      <alignment horizontal="justify" vertical="center" wrapText="1"/>
    </xf>
    <xf numFmtId="0" fontId="19" fillId="0" borderId="11" xfId="0" applyFont="1" applyFill="1" applyBorder="1" applyAlignment="1">
      <alignment horizontal="justify" vertical="top" wrapText="1"/>
    </xf>
    <xf numFmtId="0" fontId="76" fillId="0" borderId="11" xfId="0" applyFont="1" applyFill="1" applyBorder="1" applyAlignment="1">
      <alignment horizontal="justify" vertical="top" wrapText="1"/>
    </xf>
    <xf numFmtId="0" fontId="19" fillId="0" borderId="11" xfId="0" applyFont="1" applyFill="1" applyBorder="1" applyAlignment="1">
      <alignment horizontal="left" vertical="top" wrapText="1"/>
    </xf>
    <xf numFmtId="0" fontId="18" fillId="0" borderId="11" xfId="0" applyFont="1" applyFill="1" applyBorder="1" applyAlignment="1">
      <alignment horizontal="justify" vertical="top" wrapText="1"/>
    </xf>
    <xf numFmtId="0" fontId="19" fillId="0" borderId="11" xfId="0" applyFont="1" applyFill="1" applyBorder="1" applyAlignment="1">
      <alignment horizontal="justify" wrapText="1"/>
    </xf>
    <xf numFmtId="0" fontId="22" fillId="0" borderId="11" xfId="0" applyFont="1" applyFill="1" applyBorder="1" applyAlignment="1">
      <alignment horizontal="justify" vertical="top" wrapText="1"/>
    </xf>
    <xf numFmtId="0" fontId="19" fillId="0" borderId="10" xfId="0" applyFont="1" applyFill="1" applyBorder="1" applyAlignment="1">
      <alignment horizontal="justify" vertical="center" wrapText="1"/>
    </xf>
    <xf numFmtId="0" fontId="18" fillId="0" borderId="14" xfId="0" applyFont="1" applyFill="1" applyBorder="1" applyAlignment="1">
      <alignment horizontal="justify" vertical="top" wrapText="1"/>
    </xf>
    <xf numFmtId="0" fontId="18" fillId="0" borderId="12" xfId="0" applyFont="1" applyFill="1" applyBorder="1" applyAlignment="1">
      <alignment horizontal="justify" vertical="top" wrapText="1"/>
    </xf>
    <xf numFmtId="174" fontId="19" fillId="0" borderId="11" xfId="0" applyNumberFormat="1" applyFont="1" applyFill="1" applyBorder="1" applyAlignment="1">
      <alignment horizontal="center" vertical="center"/>
    </xf>
    <xf numFmtId="174" fontId="76" fillId="0" borderId="11" xfId="0" applyNumberFormat="1" applyFont="1" applyFill="1" applyBorder="1" applyAlignment="1">
      <alignment horizontal="center" vertical="center"/>
    </xf>
    <xf numFmtId="174" fontId="76" fillId="0" borderId="11" xfId="0" applyNumberFormat="1" applyFont="1" applyFill="1" applyBorder="1" applyAlignment="1">
      <alignment horizontal="center" vertical="center" wrapText="1"/>
    </xf>
    <xf numFmtId="174" fontId="19" fillId="0" borderId="11" xfId="0" applyNumberFormat="1" applyFont="1" applyFill="1" applyBorder="1" applyAlignment="1">
      <alignment horizontal="center" vertical="center" wrapText="1"/>
    </xf>
    <xf numFmtId="174" fontId="76" fillId="0" borderId="10" xfId="0" applyNumberFormat="1" applyFont="1" applyFill="1" applyBorder="1" applyAlignment="1">
      <alignment horizontal="center" vertical="center" wrapText="1"/>
    </xf>
    <xf numFmtId="174" fontId="18" fillId="0" borderId="12" xfId="0" applyNumberFormat="1" applyFont="1" applyFill="1" applyBorder="1" applyAlignment="1">
      <alignment horizontal="center" vertical="center" wrapText="1"/>
    </xf>
    <xf numFmtId="2" fontId="76"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2" fontId="76" fillId="0" borderId="10"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2" fontId="19" fillId="0" borderId="11" xfId="0" applyNumberFormat="1" applyFont="1" applyFill="1" applyBorder="1" applyAlignment="1">
      <alignment horizontal="center" vertical="center"/>
    </xf>
    <xf numFmtId="2" fontId="76" fillId="0" borderId="11" xfId="0" applyNumberFormat="1" applyFont="1" applyFill="1" applyBorder="1" applyAlignment="1">
      <alignment horizontal="center" vertical="center"/>
    </xf>
    <xf numFmtId="2" fontId="18" fillId="0" borderId="12" xfId="0" applyNumberFormat="1" applyFont="1" applyFill="1" applyBorder="1" applyAlignment="1">
      <alignment horizontal="center" vertical="center" wrapText="1"/>
    </xf>
    <xf numFmtId="0" fontId="2" fillId="34" borderId="11" xfId="57" applyNumberFormat="1" applyFont="1" applyFill="1" applyBorder="1" applyAlignment="1" applyProtection="1">
      <alignment horizontal="right" vertical="center" readingOrder="1"/>
      <protection locked="0"/>
    </xf>
    <xf numFmtId="0" fontId="2" fillId="34" borderId="10"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wrapText="1" readingOrder="1"/>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7" xfId="60"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7"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3</xdr:row>
      <xdr:rowOff>66675</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30"/>
  <sheetViews>
    <sheetView showGridLines="0" zoomScale="75" zoomScaleNormal="75" zoomScalePageLayoutView="0" workbookViewId="0" topLeftCell="A1">
      <selection activeCell="D328" sqref="D328"/>
    </sheetView>
  </sheetViews>
  <sheetFormatPr defaultColWidth="9.140625" defaultRowHeight="15"/>
  <cols>
    <col min="1" max="1" width="13.57421875" style="21" customWidth="1"/>
    <col min="2" max="2" width="44.57421875" style="21" customWidth="1"/>
    <col min="3" max="3" width="23.710937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17.25" customHeight="1">
      <c r="A1" s="101" t="str">
        <f>B2&amp;" BoQ"</f>
        <v>Percentage BoQ</v>
      </c>
      <c r="B1" s="101"/>
      <c r="C1" s="101"/>
      <c r="D1" s="101"/>
      <c r="E1" s="101"/>
      <c r="F1" s="101"/>
      <c r="G1" s="101"/>
      <c r="H1" s="101"/>
      <c r="I1" s="101"/>
      <c r="J1" s="101"/>
      <c r="K1" s="101"/>
      <c r="L1" s="101"/>
      <c r="O1" s="2"/>
      <c r="P1" s="2"/>
      <c r="Q1" s="3"/>
      <c r="IE1" s="3"/>
      <c r="IF1" s="3"/>
      <c r="IG1" s="3"/>
      <c r="IH1" s="3"/>
      <c r="II1" s="3"/>
    </row>
    <row r="2" spans="1:17" s="1" customFormat="1" ht="5.25" customHeight="1" hidden="1">
      <c r="A2" s="23" t="s">
        <v>4</v>
      </c>
      <c r="B2" s="23" t="s">
        <v>64</v>
      </c>
      <c r="C2" s="23" t="s">
        <v>5</v>
      </c>
      <c r="D2" s="23" t="s">
        <v>6</v>
      </c>
      <c r="E2" s="23" t="s">
        <v>7</v>
      </c>
      <c r="J2" s="4"/>
      <c r="K2" s="4"/>
      <c r="L2" s="4"/>
      <c r="O2" s="2"/>
      <c r="P2" s="2"/>
      <c r="Q2" s="3"/>
    </row>
    <row r="3" spans="1:243" s="1" customFormat="1" ht="14.25" hidden="1">
      <c r="A3" s="1" t="s">
        <v>69</v>
      </c>
      <c r="C3" s="1" t="s">
        <v>68</v>
      </c>
      <c r="IE3" s="3"/>
      <c r="IF3" s="3"/>
      <c r="IG3" s="3"/>
      <c r="IH3" s="3"/>
      <c r="II3" s="3"/>
    </row>
    <row r="4" spans="1:243" s="5" customFormat="1" ht="20.25" customHeight="1">
      <c r="A4" s="102" t="s">
        <v>311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6"/>
      <c r="IF4" s="6"/>
      <c r="IG4" s="6"/>
      <c r="IH4" s="6"/>
      <c r="II4" s="6"/>
    </row>
    <row r="5" spans="1:243" s="5" customFormat="1" ht="27.75" customHeight="1">
      <c r="A5" s="102" t="s">
        <v>709</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6"/>
      <c r="IF5" s="6"/>
      <c r="IG5" s="6"/>
      <c r="IH5" s="6"/>
      <c r="II5" s="6"/>
    </row>
    <row r="6" spans="1:243" s="5" customFormat="1" ht="15">
      <c r="A6" s="102" t="s">
        <v>710</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6"/>
      <c r="IF6" s="6"/>
      <c r="IG6" s="6"/>
      <c r="IH6" s="6"/>
      <c r="II6" s="6"/>
    </row>
    <row r="7" spans="1:243" s="5" customFormat="1" ht="15">
      <c r="A7" s="103" t="s">
        <v>8</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6"/>
      <c r="IF7" s="6"/>
      <c r="IG7" s="6"/>
      <c r="IH7" s="6"/>
      <c r="II7" s="6"/>
    </row>
    <row r="8" spans="1:243" s="7" customFormat="1" ht="30">
      <c r="A8" s="24" t="s">
        <v>9</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8"/>
      <c r="IF8" s="8"/>
      <c r="IG8" s="8"/>
      <c r="IH8" s="8"/>
      <c r="II8" s="8"/>
    </row>
    <row r="9" spans="1:243" s="9" customFormat="1" ht="15">
      <c r="A9" s="95" t="s">
        <v>10</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0"/>
      <c r="IF9" s="10"/>
      <c r="IG9" s="10"/>
      <c r="IH9" s="10"/>
      <c r="II9" s="10"/>
    </row>
    <row r="10" spans="1:243" s="12" customFormat="1" ht="30">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33.7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33</v>
      </c>
      <c r="BC11" s="26"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40.5">
      <c r="A13" s="27">
        <v>1</v>
      </c>
      <c r="B13" s="47" t="s">
        <v>316</v>
      </c>
      <c r="C13" s="49" t="s">
        <v>35</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IE13" s="16">
        <v>1</v>
      </c>
      <c r="IF13" s="16" t="s">
        <v>36</v>
      </c>
      <c r="IG13" s="16" t="s">
        <v>37</v>
      </c>
      <c r="IH13" s="16">
        <v>10</v>
      </c>
      <c r="II13" s="16" t="s">
        <v>38</v>
      </c>
    </row>
    <row r="14" spans="1:243" s="15" customFormat="1" ht="121.5">
      <c r="A14" s="27">
        <v>2</v>
      </c>
      <c r="B14" s="69" t="s">
        <v>321</v>
      </c>
      <c r="C14" s="49" t="s">
        <v>309</v>
      </c>
      <c r="D14" s="78">
        <v>16891</v>
      </c>
      <c r="E14" s="78" t="s">
        <v>628</v>
      </c>
      <c r="F14" s="89">
        <v>120.47</v>
      </c>
      <c r="G14" s="63"/>
      <c r="H14" s="53"/>
      <c r="I14" s="52" t="s">
        <v>40</v>
      </c>
      <c r="J14" s="54">
        <f aca="true" t="shared" si="0" ref="J14:J19">IF(I14="Less(-)",-1,1)</f>
        <v>1</v>
      </c>
      <c r="K14" s="55" t="s">
        <v>65</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 aca="true" t="shared" si="1" ref="BA14:BA19">total_amount_ba($B$2,$D$2,D14,F14,J14,K14,M14)</f>
        <v>2034858.77</v>
      </c>
      <c r="BB14" s="67">
        <f aca="true" t="shared" si="2" ref="BB14:BB19">BA14+SUM(N14:AZ14)</f>
        <v>2034858.77</v>
      </c>
      <c r="BC14" s="62" t="str">
        <f aca="true" t="shared" si="3" ref="BC14:BC19">SpellNumber(L14,BB14)</f>
        <v>INR  Twenty Lakh Thirty Four Thousand Eight Hundred &amp; Fifty Eight  and Paise Seventy Seven Only</v>
      </c>
      <c r="IE14" s="16">
        <v>2</v>
      </c>
      <c r="IF14" s="16" t="s">
        <v>36</v>
      </c>
      <c r="IG14" s="16" t="s">
        <v>45</v>
      </c>
      <c r="IH14" s="16">
        <v>10</v>
      </c>
      <c r="II14" s="16" t="s">
        <v>39</v>
      </c>
    </row>
    <row r="15" spans="1:243" s="15" customFormat="1" ht="135">
      <c r="A15" s="27">
        <v>3</v>
      </c>
      <c r="B15" s="69" t="s">
        <v>322</v>
      </c>
      <c r="C15" s="49" t="s">
        <v>310</v>
      </c>
      <c r="D15" s="78">
        <v>1466</v>
      </c>
      <c r="E15" s="78" t="s">
        <v>628</v>
      </c>
      <c r="F15" s="89">
        <v>194.3</v>
      </c>
      <c r="G15" s="63"/>
      <c r="H15" s="53"/>
      <c r="I15" s="52" t="s">
        <v>40</v>
      </c>
      <c r="J15" s="54">
        <f t="shared" si="0"/>
        <v>1</v>
      </c>
      <c r="K15" s="55" t="s">
        <v>65</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t="shared" si="1"/>
        <v>284843.8</v>
      </c>
      <c r="BB15" s="67">
        <f t="shared" si="2"/>
        <v>284843.8</v>
      </c>
      <c r="BC15" s="62" t="str">
        <f t="shared" si="3"/>
        <v>INR  Two Lakh Eighty Four Thousand Eight Hundred &amp; Forty Three  and Paise Eighty Only</v>
      </c>
      <c r="IE15" s="16">
        <v>3</v>
      </c>
      <c r="IF15" s="16" t="s">
        <v>47</v>
      </c>
      <c r="IG15" s="16" t="s">
        <v>48</v>
      </c>
      <c r="IH15" s="16">
        <v>10</v>
      </c>
      <c r="II15" s="16" t="s">
        <v>39</v>
      </c>
    </row>
    <row r="16" spans="1:243" s="15" customFormat="1" ht="135">
      <c r="A16" s="27">
        <v>4</v>
      </c>
      <c r="B16" s="69" t="s">
        <v>323</v>
      </c>
      <c r="C16" s="49" t="s">
        <v>44</v>
      </c>
      <c r="D16" s="78">
        <v>46125</v>
      </c>
      <c r="E16" s="78" t="s">
        <v>628</v>
      </c>
      <c r="F16" s="89">
        <v>517.48</v>
      </c>
      <c r="G16" s="63"/>
      <c r="H16" s="53"/>
      <c r="I16" s="52" t="s">
        <v>40</v>
      </c>
      <c r="J16" s="54">
        <f t="shared" si="0"/>
        <v>1</v>
      </c>
      <c r="K16" s="55" t="s">
        <v>65</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23868765</v>
      </c>
      <c r="BB16" s="67">
        <f t="shared" si="2"/>
        <v>23868765</v>
      </c>
      <c r="BC16" s="62" t="str">
        <f t="shared" si="3"/>
        <v>INR  Two Crore Thirty Eight Lakh Sixty Eight Thousand Seven Hundred &amp; Sixty Five  Only</v>
      </c>
      <c r="IE16" s="16">
        <v>1.01</v>
      </c>
      <c r="IF16" s="16" t="s">
        <v>41</v>
      </c>
      <c r="IG16" s="16" t="s">
        <v>37</v>
      </c>
      <c r="IH16" s="16">
        <v>123.223</v>
      </c>
      <c r="II16" s="16" t="s">
        <v>39</v>
      </c>
    </row>
    <row r="17" spans="1:243" s="15" customFormat="1" ht="67.5">
      <c r="A17" s="27">
        <v>5</v>
      </c>
      <c r="B17" s="70" t="s">
        <v>324</v>
      </c>
      <c r="C17" s="49" t="s">
        <v>46</v>
      </c>
      <c r="D17" s="79">
        <v>3873</v>
      </c>
      <c r="E17" s="79" t="s">
        <v>628</v>
      </c>
      <c r="F17" s="90">
        <v>78.31</v>
      </c>
      <c r="G17" s="63"/>
      <c r="H17" s="53"/>
      <c r="I17" s="52" t="s">
        <v>40</v>
      </c>
      <c r="J17" s="54">
        <f t="shared" si="0"/>
        <v>1</v>
      </c>
      <c r="K17" s="55" t="s">
        <v>65</v>
      </c>
      <c r="L17" s="55" t="s">
        <v>7</v>
      </c>
      <c r="M17" s="64"/>
      <c r="N17" s="92"/>
      <c r="O17" s="92"/>
      <c r="P17" s="93"/>
      <c r="Q17" s="92"/>
      <c r="R17" s="92"/>
      <c r="S17" s="93"/>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66">
        <f t="shared" si="1"/>
        <v>303294.63</v>
      </c>
      <c r="BB17" s="67">
        <f t="shared" si="2"/>
        <v>303294.63</v>
      </c>
      <c r="BC17" s="62" t="str">
        <f t="shared" si="3"/>
        <v>INR  Three Lakh Three Thousand Two Hundred &amp; Ninety Four  and Paise Sixty Three Only</v>
      </c>
      <c r="IE17" s="16">
        <v>1.02</v>
      </c>
      <c r="IF17" s="16" t="s">
        <v>42</v>
      </c>
      <c r="IG17" s="16" t="s">
        <v>43</v>
      </c>
      <c r="IH17" s="16">
        <v>213</v>
      </c>
      <c r="II17" s="16" t="s">
        <v>39</v>
      </c>
    </row>
    <row r="18" spans="1:243" s="15" customFormat="1" ht="121.5">
      <c r="A18" s="27">
        <v>6</v>
      </c>
      <c r="B18" s="70" t="s">
        <v>312</v>
      </c>
      <c r="C18" s="49" t="s">
        <v>49</v>
      </c>
      <c r="D18" s="79">
        <v>11250</v>
      </c>
      <c r="E18" s="79" t="s">
        <v>313</v>
      </c>
      <c r="F18" s="90">
        <v>203.43</v>
      </c>
      <c r="G18" s="63"/>
      <c r="H18" s="53"/>
      <c r="I18" s="52" t="s">
        <v>40</v>
      </c>
      <c r="J18" s="54">
        <f t="shared" si="0"/>
        <v>1</v>
      </c>
      <c r="K18" s="55" t="s">
        <v>65</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2288587.5</v>
      </c>
      <c r="BB18" s="67">
        <f t="shared" si="2"/>
        <v>2288587.5</v>
      </c>
      <c r="BC18" s="62" t="str">
        <f t="shared" si="3"/>
        <v>INR  Twenty Two Lakh Eighty Eight Thousand Five Hundred &amp; Eighty Seven  and Paise Fifty Only</v>
      </c>
      <c r="IE18" s="16">
        <v>2</v>
      </c>
      <c r="IF18" s="16" t="s">
        <v>36</v>
      </c>
      <c r="IG18" s="16" t="s">
        <v>45</v>
      </c>
      <c r="IH18" s="16">
        <v>10</v>
      </c>
      <c r="II18" s="16" t="s">
        <v>39</v>
      </c>
    </row>
    <row r="19" spans="1:243" s="15" customFormat="1" ht="81">
      <c r="A19" s="27">
        <v>7</v>
      </c>
      <c r="B19" s="70" t="s">
        <v>325</v>
      </c>
      <c r="C19" s="49" t="s">
        <v>50</v>
      </c>
      <c r="D19" s="79">
        <v>125266</v>
      </c>
      <c r="E19" s="79" t="s">
        <v>628</v>
      </c>
      <c r="F19" s="90">
        <v>985.24</v>
      </c>
      <c r="G19" s="63"/>
      <c r="H19" s="53"/>
      <c r="I19" s="52" t="s">
        <v>40</v>
      </c>
      <c r="J19" s="54">
        <f t="shared" si="0"/>
        <v>1</v>
      </c>
      <c r="K19" s="55" t="s">
        <v>65</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123417073.84</v>
      </c>
      <c r="BB19" s="67">
        <f t="shared" si="2"/>
        <v>123417073.84</v>
      </c>
      <c r="BC19" s="62" t="str">
        <f t="shared" si="3"/>
        <v>INR  Twelve Crore Thirty Four Lakh Seventeen Thousand  &amp;Seventy Three  and Paise Eighty Four Only</v>
      </c>
      <c r="IE19" s="16">
        <v>3</v>
      </c>
      <c r="IF19" s="16" t="s">
        <v>47</v>
      </c>
      <c r="IG19" s="16" t="s">
        <v>48</v>
      </c>
      <c r="IH19" s="16">
        <v>10</v>
      </c>
      <c r="II19" s="16" t="s">
        <v>39</v>
      </c>
    </row>
    <row r="20" spans="1:243" s="15" customFormat="1" ht="216">
      <c r="A20" s="27">
        <v>8</v>
      </c>
      <c r="B20" s="70" t="s">
        <v>317</v>
      </c>
      <c r="C20" s="49" t="s">
        <v>51</v>
      </c>
      <c r="D20" s="79">
        <v>2500</v>
      </c>
      <c r="E20" s="79" t="s">
        <v>313</v>
      </c>
      <c r="F20" s="90">
        <v>35.65</v>
      </c>
      <c r="G20" s="63"/>
      <c r="H20" s="53"/>
      <c r="I20" s="52" t="s">
        <v>40</v>
      </c>
      <c r="J20" s="54">
        <f aca="true" t="shared" si="4" ref="J20:J65">IF(I20="Less(-)",-1,1)</f>
        <v>1</v>
      </c>
      <c r="K20" s="55" t="s">
        <v>65</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aca="true" t="shared" si="5" ref="BA20:BA65">total_amount_ba($B$2,$D$2,D20,F20,J20,K20,M20)</f>
        <v>89125</v>
      </c>
      <c r="BB20" s="67">
        <f aca="true" t="shared" si="6" ref="BB20:BB65">BA20+SUM(N20:AZ20)</f>
        <v>89125</v>
      </c>
      <c r="BC20" s="62" t="str">
        <f aca="true" t="shared" si="7" ref="BC20:BC65">SpellNumber(L20,BB20)</f>
        <v>INR  Eighty Nine Thousand One Hundred &amp; Twenty Five  Only</v>
      </c>
      <c r="IE20" s="16">
        <v>1.01</v>
      </c>
      <c r="IF20" s="16" t="s">
        <v>41</v>
      </c>
      <c r="IG20" s="16" t="s">
        <v>37</v>
      </c>
      <c r="IH20" s="16">
        <v>123.223</v>
      </c>
      <c r="II20" s="16" t="s">
        <v>39</v>
      </c>
    </row>
    <row r="21" spans="1:243" s="15" customFormat="1" ht="47.25" customHeight="1">
      <c r="A21" s="27">
        <v>9</v>
      </c>
      <c r="B21" s="69" t="s">
        <v>326</v>
      </c>
      <c r="C21" s="49" t="s">
        <v>52</v>
      </c>
      <c r="D21" s="78">
        <v>9100</v>
      </c>
      <c r="E21" s="78" t="s">
        <v>629</v>
      </c>
      <c r="F21" s="89">
        <v>377</v>
      </c>
      <c r="G21" s="63"/>
      <c r="H21" s="53"/>
      <c r="I21" s="52" t="s">
        <v>40</v>
      </c>
      <c r="J21" s="54">
        <f t="shared" si="4"/>
        <v>1</v>
      </c>
      <c r="K21" s="55" t="s">
        <v>65</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5"/>
        <v>3430700</v>
      </c>
      <c r="BB21" s="67">
        <f t="shared" si="6"/>
        <v>3430700</v>
      </c>
      <c r="BC21" s="62" t="str">
        <f t="shared" si="7"/>
        <v>INR  Thirty Four Lakh Thirty Thousand Seven Hundred    Only</v>
      </c>
      <c r="IE21" s="16"/>
      <c r="IF21" s="16"/>
      <c r="IG21" s="16"/>
      <c r="IH21" s="16"/>
      <c r="II21" s="16"/>
    </row>
    <row r="22" spans="1:243" s="15" customFormat="1" ht="42.75" customHeight="1">
      <c r="A22" s="27">
        <v>10</v>
      </c>
      <c r="B22" s="69" t="s">
        <v>327</v>
      </c>
      <c r="C22" s="49" t="s">
        <v>53</v>
      </c>
      <c r="D22" s="79">
        <v>1455</v>
      </c>
      <c r="E22" s="79" t="s">
        <v>628</v>
      </c>
      <c r="F22" s="90">
        <v>5803</v>
      </c>
      <c r="G22" s="63"/>
      <c r="H22" s="53"/>
      <c r="I22" s="52" t="s">
        <v>40</v>
      </c>
      <c r="J22" s="54">
        <f t="shared" si="4"/>
        <v>1</v>
      </c>
      <c r="K22" s="55" t="s">
        <v>65</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5"/>
        <v>8443365</v>
      </c>
      <c r="BB22" s="67">
        <f t="shared" si="6"/>
        <v>8443365</v>
      </c>
      <c r="BC22" s="62" t="str">
        <f t="shared" si="7"/>
        <v>INR  Eighty Four Lakh Forty Three Thousand Three Hundred &amp; Sixty Five  Only</v>
      </c>
      <c r="IE22" s="16"/>
      <c r="IF22" s="16"/>
      <c r="IG22" s="16"/>
      <c r="IH22" s="16"/>
      <c r="II22" s="16"/>
    </row>
    <row r="23" spans="1:243" s="15" customFormat="1" ht="77.25" customHeight="1">
      <c r="A23" s="27">
        <v>11</v>
      </c>
      <c r="B23" s="69" t="s">
        <v>318</v>
      </c>
      <c r="C23" s="49" t="s">
        <v>54</v>
      </c>
      <c r="D23" s="80">
        <v>1000</v>
      </c>
      <c r="E23" s="84" t="s">
        <v>628</v>
      </c>
      <c r="F23" s="84">
        <v>6313</v>
      </c>
      <c r="G23" s="63"/>
      <c r="H23" s="53"/>
      <c r="I23" s="52" t="s">
        <v>40</v>
      </c>
      <c r="J23" s="54">
        <f t="shared" si="4"/>
        <v>1</v>
      </c>
      <c r="K23" s="55" t="s">
        <v>65</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5"/>
        <v>6313000</v>
      </c>
      <c r="BB23" s="67">
        <f t="shared" si="6"/>
        <v>6313000</v>
      </c>
      <c r="BC23" s="62" t="str">
        <f t="shared" si="7"/>
        <v>INR  Sixty Three Lakh Thirteen Thousand    Only</v>
      </c>
      <c r="IE23" s="16"/>
      <c r="IF23" s="16"/>
      <c r="IG23" s="16"/>
      <c r="IH23" s="16"/>
      <c r="II23" s="16"/>
    </row>
    <row r="24" spans="1:243" s="15" customFormat="1" ht="114" customHeight="1">
      <c r="A24" s="27">
        <v>12</v>
      </c>
      <c r="B24" s="69" t="s">
        <v>328</v>
      </c>
      <c r="C24" s="49" t="s">
        <v>55</v>
      </c>
      <c r="D24" s="78">
        <v>30576</v>
      </c>
      <c r="E24" s="78" t="s">
        <v>307</v>
      </c>
      <c r="F24" s="89">
        <v>44</v>
      </c>
      <c r="G24" s="63"/>
      <c r="H24" s="53"/>
      <c r="I24" s="52" t="s">
        <v>40</v>
      </c>
      <c r="J24" s="54">
        <f t="shared" si="4"/>
        <v>1</v>
      </c>
      <c r="K24" s="55" t="s">
        <v>65</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5"/>
        <v>1345344</v>
      </c>
      <c r="BB24" s="67">
        <f t="shared" si="6"/>
        <v>1345344</v>
      </c>
      <c r="BC24" s="62" t="str">
        <f t="shared" si="7"/>
        <v>INR  Thirteen Lakh Forty Five Thousand Three Hundred &amp; Forty Four  Only</v>
      </c>
      <c r="IE24" s="16"/>
      <c r="IF24" s="16"/>
      <c r="IG24" s="16"/>
      <c r="IH24" s="16"/>
      <c r="II24" s="16"/>
    </row>
    <row r="25" spans="1:243" s="15" customFormat="1" ht="283.5">
      <c r="A25" s="27">
        <v>13</v>
      </c>
      <c r="B25" s="69" t="s">
        <v>329</v>
      </c>
      <c r="C25" s="49" t="s">
        <v>56</v>
      </c>
      <c r="D25" s="78">
        <v>30576</v>
      </c>
      <c r="E25" s="78" t="s">
        <v>307</v>
      </c>
      <c r="F25" s="89">
        <v>1034</v>
      </c>
      <c r="G25" s="63"/>
      <c r="H25" s="53"/>
      <c r="I25" s="52" t="s">
        <v>40</v>
      </c>
      <c r="J25" s="54">
        <f t="shared" si="4"/>
        <v>1</v>
      </c>
      <c r="K25" s="55" t="s">
        <v>65</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5"/>
        <v>31615584</v>
      </c>
      <c r="BB25" s="67">
        <f t="shared" si="6"/>
        <v>31615584</v>
      </c>
      <c r="BC25" s="62" t="str">
        <f t="shared" si="7"/>
        <v>INR  Three Crore Sixteen Lakh Fifteen Thousand Five Hundred &amp; Eighty Four  Only</v>
      </c>
      <c r="IE25" s="16"/>
      <c r="IF25" s="16"/>
      <c r="IG25" s="16"/>
      <c r="IH25" s="16"/>
      <c r="II25" s="16"/>
    </row>
    <row r="26" spans="1:243" s="15" customFormat="1" ht="310.5">
      <c r="A26" s="27">
        <v>14</v>
      </c>
      <c r="B26" s="70" t="s">
        <v>330</v>
      </c>
      <c r="C26" s="49" t="s">
        <v>57</v>
      </c>
      <c r="D26" s="78">
        <v>12980</v>
      </c>
      <c r="E26" s="78" t="s">
        <v>628</v>
      </c>
      <c r="F26" s="89">
        <v>8532</v>
      </c>
      <c r="G26" s="63"/>
      <c r="H26" s="53"/>
      <c r="I26" s="52" t="s">
        <v>40</v>
      </c>
      <c r="J26" s="54">
        <f t="shared" si="4"/>
        <v>1</v>
      </c>
      <c r="K26" s="55" t="s">
        <v>65</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 t="shared" si="5"/>
        <v>110745360</v>
      </c>
      <c r="BB26" s="67">
        <f t="shared" si="6"/>
        <v>110745360</v>
      </c>
      <c r="BC26" s="62" t="str">
        <f t="shared" si="7"/>
        <v>INR  Eleven Crore Seven Lakh Forty Five Thousand Three Hundred &amp; Sixty  Only</v>
      </c>
      <c r="IE26" s="16"/>
      <c r="IF26" s="16"/>
      <c r="IG26" s="16"/>
      <c r="IH26" s="16"/>
      <c r="II26" s="16"/>
    </row>
    <row r="27" spans="1:243" s="15" customFormat="1" ht="310.5">
      <c r="A27" s="27">
        <v>15</v>
      </c>
      <c r="B27" s="70" t="s">
        <v>331</v>
      </c>
      <c r="C27" s="49" t="s">
        <v>58</v>
      </c>
      <c r="D27" s="78">
        <v>1456</v>
      </c>
      <c r="E27" s="78" t="s">
        <v>628</v>
      </c>
      <c r="F27" s="89">
        <v>8552</v>
      </c>
      <c r="G27" s="63"/>
      <c r="H27" s="53"/>
      <c r="I27" s="52" t="s">
        <v>40</v>
      </c>
      <c r="J27" s="54">
        <f t="shared" si="4"/>
        <v>1</v>
      </c>
      <c r="K27" s="55" t="s">
        <v>65</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5"/>
        <v>12451712</v>
      </c>
      <c r="BB27" s="67">
        <f t="shared" si="6"/>
        <v>12451712</v>
      </c>
      <c r="BC27" s="62" t="str">
        <f t="shared" si="7"/>
        <v>INR  One Crore Twenty Four Lakh Fifty One Thousand Seven Hundred &amp; Twelve  Only</v>
      </c>
      <c r="IE27" s="16"/>
      <c r="IF27" s="16"/>
      <c r="IG27" s="16"/>
      <c r="IH27" s="16"/>
      <c r="II27" s="16"/>
    </row>
    <row r="28" spans="1:243" s="15" customFormat="1" ht="310.5">
      <c r="A28" s="27">
        <v>16</v>
      </c>
      <c r="B28" s="70" t="s">
        <v>332</v>
      </c>
      <c r="C28" s="49" t="s">
        <v>59</v>
      </c>
      <c r="D28" s="78">
        <v>1304</v>
      </c>
      <c r="E28" s="78" t="s">
        <v>628</v>
      </c>
      <c r="F28" s="89">
        <v>8572</v>
      </c>
      <c r="G28" s="63"/>
      <c r="H28" s="53"/>
      <c r="I28" s="52" t="s">
        <v>40</v>
      </c>
      <c r="J28" s="54">
        <f t="shared" si="4"/>
        <v>1</v>
      </c>
      <c r="K28" s="55" t="s">
        <v>65</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5"/>
        <v>11177888</v>
      </c>
      <c r="BB28" s="67">
        <f t="shared" si="6"/>
        <v>11177888</v>
      </c>
      <c r="BC28" s="62" t="str">
        <f t="shared" si="7"/>
        <v>INR  One Crore Eleven Lakh Seventy Seven Thousand Eight Hundred &amp; Eighty Eight  Only</v>
      </c>
      <c r="IE28" s="16"/>
      <c r="IF28" s="16"/>
      <c r="IG28" s="16"/>
      <c r="IH28" s="16"/>
      <c r="II28" s="16"/>
    </row>
    <row r="29" spans="1:243" s="15" customFormat="1" ht="324">
      <c r="A29" s="27">
        <v>17</v>
      </c>
      <c r="B29" s="70" t="s">
        <v>333</v>
      </c>
      <c r="C29" s="49" t="s">
        <v>60</v>
      </c>
      <c r="D29" s="78">
        <v>74</v>
      </c>
      <c r="E29" s="78" t="s">
        <v>628</v>
      </c>
      <c r="F29" s="89">
        <v>8592</v>
      </c>
      <c r="G29" s="63"/>
      <c r="H29" s="53"/>
      <c r="I29" s="52" t="s">
        <v>40</v>
      </c>
      <c r="J29" s="54">
        <f t="shared" si="4"/>
        <v>1</v>
      </c>
      <c r="K29" s="55" t="s">
        <v>65</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5"/>
        <v>635808</v>
      </c>
      <c r="BB29" s="67">
        <f t="shared" si="6"/>
        <v>635808</v>
      </c>
      <c r="BC29" s="62" t="str">
        <f t="shared" si="7"/>
        <v>INR  Six Lakh Thirty Five Thousand Eight Hundred &amp; Eight  Only</v>
      </c>
      <c r="IE29" s="16"/>
      <c r="IF29" s="16"/>
      <c r="IG29" s="16"/>
      <c r="IH29" s="16"/>
      <c r="II29" s="16"/>
    </row>
    <row r="30" spans="1:243" s="15" customFormat="1" ht="135">
      <c r="A30" s="27">
        <v>18</v>
      </c>
      <c r="B30" s="70" t="s">
        <v>334</v>
      </c>
      <c r="C30" s="49" t="s">
        <v>61</v>
      </c>
      <c r="D30" s="78">
        <v>30500</v>
      </c>
      <c r="E30" s="78" t="s">
        <v>630</v>
      </c>
      <c r="F30" s="89">
        <v>403</v>
      </c>
      <c r="G30" s="63"/>
      <c r="H30" s="53"/>
      <c r="I30" s="52" t="s">
        <v>40</v>
      </c>
      <c r="J30" s="54">
        <f t="shared" si="4"/>
        <v>1</v>
      </c>
      <c r="K30" s="55" t="s">
        <v>65</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5"/>
        <v>12291500</v>
      </c>
      <c r="BB30" s="67">
        <f t="shared" si="6"/>
        <v>12291500</v>
      </c>
      <c r="BC30" s="62" t="str">
        <f t="shared" si="7"/>
        <v>INR  One Crore Twenty Two Lakh Ninety One Thousand Five Hundred    Only</v>
      </c>
      <c r="IE30" s="16"/>
      <c r="IF30" s="16"/>
      <c r="IG30" s="16"/>
      <c r="IH30" s="16"/>
      <c r="II30" s="16"/>
    </row>
    <row r="31" spans="1:243" s="15" customFormat="1" ht="129.75" customHeight="1">
      <c r="A31" s="27">
        <v>19</v>
      </c>
      <c r="B31" s="70" t="s">
        <v>335</v>
      </c>
      <c r="C31" s="49" t="s">
        <v>71</v>
      </c>
      <c r="D31" s="78">
        <v>11428</v>
      </c>
      <c r="E31" s="78" t="s">
        <v>630</v>
      </c>
      <c r="F31" s="89">
        <v>421</v>
      </c>
      <c r="G31" s="63"/>
      <c r="H31" s="53"/>
      <c r="I31" s="52" t="s">
        <v>40</v>
      </c>
      <c r="J31" s="54">
        <f t="shared" si="4"/>
        <v>1</v>
      </c>
      <c r="K31" s="55" t="s">
        <v>65</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 t="shared" si="5"/>
        <v>4811188</v>
      </c>
      <c r="BB31" s="67">
        <f t="shared" si="6"/>
        <v>4811188</v>
      </c>
      <c r="BC31" s="62" t="str">
        <f t="shared" si="7"/>
        <v>INR  Forty Eight Lakh Eleven Thousand One Hundred &amp; Eighty Eight  Only</v>
      </c>
      <c r="IE31" s="16"/>
      <c r="IF31" s="16"/>
      <c r="IG31" s="16"/>
      <c r="IH31" s="16"/>
      <c r="II31" s="16"/>
    </row>
    <row r="32" spans="1:243" s="15" customFormat="1" ht="123.75" customHeight="1">
      <c r="A32" s="27">
        <v>20</v>
      </c>
      <c r="B32" s="70" t="s">
        <v>336</v>
      </c>
      <c r="C32" s="49" t="s">
        <v>72</v>
      </c>
      <c r="D32" s="78">
        <v>10468</v>
      </c>
      <c r="E32" s="78" t="s">
        <v>630</v>
      </c>
      <c r="F32" s="89">
        <v>439</v>
      </c>
      <c r="G32" s="63"/>
      <c r="H32" s="53"/>
      <c r="I32" s="52" t="s">
        <v>40</v>
      </c>
      <c r="J32" s="54">
        <f t="shared" si="4"/>
        <v>1</v>
      </c>
      <c r="K32" s="55" t="s">
        <v>65</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 t="shared" si="5"/>
        <v>4595452</v>
      </c>
      <c r="BB32" s="67">
        <f t="shared" si="6"/>
        <v>4595452</v>
      </c>
      <c r="BC32" s="62" t="str">
        <f t="shared" si="7"/>
        <v>INR  Forty Five Lakh Ninety Five Thousand Four Hundred &amp; Fifty Two  Only</v>
      </c>
      <c r="IE32" s="16"/>
      <c r="IF32" s="16"/>
      <c r="IG32" s="16"/>
      <c r="IH32" s="16"/>
      <c r="II32" s="16"/>
    </row>
    <row r="33" spans="1:243" s="15" customFormat="1" ht="125.25" customHeight="1">
      <c r="A33" s="27">
        <v>21</v>
      </c>
      <c r="B33" s="70" t="s">
        <v>337</v>
      </c>
      <c r="C33" s="49" t="s">
        <v>73</v>
      </c>
      <c r="D33" s="78">
        <v>615</v>
      </c>
      <c r="E33" s="78" t="s">
        <v>630</v>
      </c>
      <c r="F33" s="89">
        <v>457</v>
      </c>
      <c r="G33" s="63"/>
      <c r="H33" s="53"/>
      <c r="I33" s="52" t="s">
        <v>40</v>
      </c>
      <c r="J33" s="54">
        <f t="shared" si="4"/>
        <v>1</v>
      </c>
      <c r="K33" s="55" t="s">
        <v>65</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 t="shared" si="5"/>
        <v>281055</v>
      </c>
      <c r="BB33" s="67">
        <f t="shared" si="6"/>
        <v>281055</v>
      </c>
      <c r="BC33" s="62" t="str">
        <f t="shared" si="7"/>
        <v>INR  Two Lakh Eighty One Thousand  &amp;Fifty Five  Only</v>
      </c>
      <c r="IE33" s="16"/>
      <c r="IF33" s="16"/>
      <c r="IG33" s="16"/>
      <c r="IH33" s="16"/>
      <c r="II33" s="16"/>
    </row>
    <row r="34" spans="1:243" s="15" customFormat="1" ht="122.25" customHeight="1">
      <c r="A34" s="27">
        <v>22</v>
      </c>
      <c r="B34" s="70" t="s">
        <v>338</v>
      </c>
      <c r="C34" s="49" t="s">
        <v>74</v>
      </c>
      <c r="D34" s="79">
        <v>1275</v>
      </c>
      <c r="E34" s="79" t="s">
        <v>631</v>
      </c>
      <c r="F34" s="89">
        <v>53390</v>
      </c>
      <c r="G34" s="63"/>
      <c r="H34" s="53"/>
      <c r="I34" s="52" t="s">
        <v>40</v>
      </c>
      <c r="J34" s="54">
        <f t="shared" si="4"/>
        <v>1</v>
      </c>
      <c r="K34" s="55" t="s">
        <v>65</v>
      </c>
      <c r="L34" s="55" t="s">
        <v>7</v>
      </c>
      <c r="M34" s="64"/>
      <c r="N34" s="63"/>
      <c r="O34" s="63"/>
      <c r="P34" s="65"/>
      <c r="Q34" s="63"/>
      <c r="R34" s="63"/>
      <c r="S34" s="6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6">
        <f t="shared" si="5"/>
        <v>68072250</v>
      </c>
      <c r="BB34" s="67">
        <f t="shared" si="6"/>
        <v>68072250</v>
      </c>
      <c r="BC34" s="62" t="str">
        <f t="shared" si="7"/>
        <v>INR  Six Crore Eighty Lakh Seventy Two Thousand Two Hundred &amp; Fifty  Only</v>
      </c>
      <c r="IE34" s="16"/>
      <c r="IF34" s="16"/>
      <c r="IG34" s="16"/>
      <c r="IH34" s="16"/>
      <c r="II34" s="16"/>
    </row>
    <row r="35" spans="1:243" s="15" customFormat="1" ht="119.25" customHeight="1">
      <c r="A35" s="27">
        <v>23</v>
      </c>
      <c r="B35" s="70" t="s">
        <v>339</v>
      </c>
      <c r="C35" s="49" t="s">
        <v>75</v>
      </c>
      <c r="D35" s="79">
        <v>230</v>
      </c>
      <c r="E35" s="79" t="s">
        <v>631</v>
      </c>
      <c r="F35" s="89">
        <v>53870</v>
      </c>
      <c r="G35" s="63"/>
      <c r="H35" s="53"/>
      <c r="I35" s="52" t="s">
        <v>40</v>
      </c>
      <c r="J35" s="54">
        <f t="shared" si="4"/>
        <v>1</v>
      </c>
      <c r="K35" s="55" t="s">
        <v>65</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 t="shared" si="5"/>
        <v>12390100</v>
      </c>
      <c r="BB35" s="67">
        <f t="shared" si="6"/>
        <v>12390100</v>
      </c>
      <c r="BC35" s="62" t="str">
        <f t="shared" si="7"/>
        <v>INR  One Crore Twenty Three Lakh Ninety Thousand One Hundred    Only</v>
      </c>
      <c r="IE35" s="16"/>
      <c r="IF35" s="16"/>
      <c r="IG35" s="16"/>
      <c r="IH35" s="16"/>
      <c r="II35" s="16"/>
    </row>
    <row r="36" spans="1:243" s="15" customFormat="1" ht="116.25" customHeight="1">
      <c r="A36" s="27">
        <v>24</v>
      </c>
      <c r="B36" s="70" t="s">
        <v>340</v>
      </c>
      <c r="C36" s="49" t="s">
        <v>76</v>
      </c>
      <c r="D36" s="79">
        <v>217.5</v>
      </c>
      <c r="E36" s="79" t="s">
        <v>631</v>
      </c>
      <c r="F36" s="89">
        <v>54350</v>
      </c>
      <c r="G36" s="63"/>
      <c r="H36" s="53"/>
      <c r="I36" s="52" t="s">
        <v>40</v>
      </c>
      <c r="J36" s="54">
        <f t="shared" si="4"/>
        <v>1</v>
      </c>
      <c r="K36" s="55" t="s">
        <v>65</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 t="shared" si="5"/>
        <v>11821125</v>
      </c>
      <c r="BB36" s="67">
        <f t="shared" si="6"/>
        <v>11821125</v>
      </c>
      <c r="BC36" s="62" t="str">
        <f t="shared" si="7"/>
        <v>INR  One Crore Eighteen Lakh Twenty One Thousand One Hundred &amp; Twenty Five  Only</v>
      </c>
      <c r="IE36" s="16"/>
      <c r="IF36" s="16"/>
      <c r="IG36" s="16"/>
      <c r="IH36" s="16"/>
      <c r="II36" s="16"/>
    </row>
    <row r="37" spans="1:243" s="15" customFormat="1" ht="114" customHeight="1">
      <c r="A37" s="27">
        <v>25</v>
      </c>
      <c r="B37" s="70" t="s">
        <v>341</v>
      </c>
      <c r="C37" s="49" t="s">
        <v>77</v>
      </c>
      <c r="D37" s="79">
        <v>12.4</v>
      </c>
      <c r="E37" s="79" t="s">
        <v>631</v>
      </c>
      <c r="F37" s="89">
        <v>54830</v>
      </c>
      <c r="G37" s="63"/>
      <c r="H37" s="53"/>
      <c r="I37" s="52" t="s">
        <v>40</v>
      </c>
      <c r="J37" s="54">
        <f t="shared" si="4"/>
        <v>1</v>
      </c>
      <c r="K37" s="55" t="s">
        <v>65</v>
      </c>
      <c r="L37" s="55" t="s">
        <v>7</v>
      </c>
      <c r="M37" s="64"/>
      <c r="N37" s="63"/>
      <c r="O37" s="63"/>
      <c r="P37" s="65"/>
      <c r="Q37" s="63"/>
      <c r="R37" s="63"/>
      <c r="S37" s="65"/>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6">
        <f t="shared" si="5"/>
        <v>679892</v>
      </c>
      <c r="BB37" s="67">
        <f t="shared" si="6"/>
        <v>679892</v>
      </c>
      <c r="BC37" s="62" t="str">
        <f t="shared" si="7"/>
        <v>INR  Six Lakh Seventy Nine Thousand Eight Hundred &amp; Ninety Two  Only</v>
      </c>
      <c r="IE37" s="16"/>
      <c r="IF37" s="16"/>
      <c r="IG37" s="16"/>
      <c r="IH37" s="16"/>
      <c r="II37" s="16"/>
    </row>
    <row r="38" spans="1:243" s="15" customFormat="1" ht="40.5">
      <c r="A38" s="27">
        <v>26</v>
      </c>
      <c r="B38" s="69" t="s">
        <v>342</v>
      </c>
      <c r="C38" s="49" t="s">
        <v>78</v>
      </c>
      <c r="D38" s="78">
        <v>565</v>
      </c>
      <c r="E38" s="78" t="s">
        <v>628</v>
      </c>
      <c r="F38" s="89">
        <v>5719</v>
      </c>
      <c r="G38" s="63"/>
      <c r="H38" s="53"/>
      <c r="I38" s="52" t="s">
        <v>40</v>
      </c>
      <c r="J38" s="54">
        <f t="shared" si="4"/>
        <v>1</v>
      </c>
      <c r="K38" s="55" t="s">
        <v>65</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 t="shared" si="5"/>
        <v>3231235</v>
      </c>
      <c r="BB38" s="67">
        <f t="shared" si="6"/>
        <v>3231235</v>
      </c>
      <c r="BC38" s="62" t="str">
        <f t="shared" si="7"/>
        <v>INR  Thirty Two Lakh Thirty One Thousand Two Hundred &amp; Thirty Five  Only</v>
      </c>
      <c r="IE38" s="16"/>
      <c r="IF38" s="16"/>
      <c r="IG38" s="16"/>
      <c r="IH38" s="16"/>
      <c r="II38" s="16"/>
    </row>
    <row r="39" spans="1:243" s="15" customFormat="1" ht="40.5">
      <c r="A39" s="27">
        <v>27</v>
      </c>
      <c r="B39" s="71" t="s">
        <v>343</v>
      </c>
      <c r="C39" s="49" t="s">
        <v>79</v>
      </c>
      <c r="D39" s="78">
        <v>2742</v>
      </c>
      <c r="E39" s="78" t="s">
        <v>628</v>
      </c>
      <c r="F39" s="89">
        <v>5943</v>
      </c>
      <c r="G39" s="63"/>
      <c r="H39" s="53"/>
      <c r="I39" s="52" t="s">
        <v>40</v>
      </c>
      <c r="J39" s="54">
        <f t="shared" si="4"/>
        <v>1</v>
      </c>
      <c r="K39" s="55" t="s">
        <v>65</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 t="shared" si="5"/>
        <v>16295706</v>
      </c>
      <c r="BB39" s="67">
        <f t="shared" si="6"/>
        <v>16295706</v>
      </c>
      <c r="BC39" s="62" t="str">
        <f t="shared" si="7"/>
        <v>INR  One Crore Sixty Two Lakh Ninety Five Thousand Seven Hundred &amp; Six  Only</v>
      </c>
      <c r="IE39" s="16"/>
      <c r="IF39" s="16"/>
      <c r="IG39" s="16"/>
      <c r="IH39" s="16"/>
      <c r="II39" s="16"/>
    </row>
    <row r="40" spans="1:243" s="15" customFormat="1" ht="40.5">
      <c r="A40" s="27">
        <v>28</v>
      </c>
      <c r="B40" s="70" t="s">
        <v>344</v>
      </c>
      <c r="C40" s="49" t="s">
        <v>80</v>
      </c>
      <c r="D40" s="78">
        <v>1152</v>
      </c>
      <c r="E40" s="78" t="s">
        <v>628</v>
      </c>
      <c r="F40" s="89">
        <v>6055</v>
      </c>
      <c r="G40" s="63"/>
      <c r="H40" s="53"/>
      <c r="I40" s="52" t="s">
        <v>40</v>
      </c>
      <c r="J40" s="54">
        <f t="shared" si="4"/>
        <v>1</v>
      </c>
      <c r="K40" s="55" t="s">
        <v>65</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5"/>
        <v>6975360</v>
      </c>
      <c r="BB40" s="67">
        <f t="shared" si="6"/>
        <v>6975360</v>
      </c>
      <c r="BC40" s="62" t="str">
        <f t="shared" si="7"/>
        <v>INR  Sixty Nine Lakh Seventy Five Thousand Three Hundred &amp; Sixty  Only</v>
      </c>
      <c r="IE40" s="16"/>
      <c r="IF40" s="16"/>
      <c r="IG40" s="16"/>
      <c r="IH40" s="16"/>
      <c r="II40" s="16"/>
    </row>
    <row r="41" spans="1:243" s="15" customFormat="1" ht="40.5">
      <c r="A41" s="27">
        <v>29</v>
      </c>
      <c r="B41" s="70" t="s">
        <v>345</v>
      </c>
      <c r="C41" s="49" t="s">
        <v>81</v>
      </c>
      <c r="D41" s="78">
        <v>951</v>
      </c>
      <c r="E41" s="78" t="s">
        <v>628</v>
      </c>
      <c r="F41" s="89">
        <v>6167</v>
      </c>
      <c r="G41" s="63"/>
      <c r="H41" s="53"/>
      <c r="I41" s="52" t="s">
        <v>40</v>
      </c>
      <c r="J41" s="54">
        <f t="shared" si="4"/>
        <v>1</v>
      </c>
      <c r="K41" s="55" t="s">
        <v>65</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5"/>
        <v>5864817</v>
      </c>
      <c r="BB41" s="67">
        <f t="shared" si="6"/>
        <v>5864817</v>
      </c>
      <c r="BC41" s="62" t="str">
        <f t="shared" si="7"/>
        <v>INR  Fifty Eight Lakh Sixty Four Thousand Eight Hundred &amp; Seventeen  Only</v>
      </c>
      <c r="IE41" s="16"/>
      <c r="IF41" s="16"/>
      <c r="IG41" s="16"/>
      <c r="IH41" s="16"/>
      <c r="II41" s="16"/>
    </row>
    <row r="42" spans="1:243" s="15" customFormat="1" ht="40.5">
      <c r="A42" s="27">
        <v>30</v>
      </c>
      <c r="B42" s="70" t="s">
        <v>346</v>
      </c>
      <c r="C42" s="49" t="s">
        <v>82</v>
      </c>
      <c r="D42" s="79">
        <v>94</v>
      </c>
      <c r="E42" s="79" t="s">
        <v>628</v>
      </c>
      <c r="F42" s="89">
        <v>6279</v>
      </c>
      <c r="G42" s="63"/>
      <c r="H42" s="53"/>
      <c r="I42" s="52" t="s">
        <v>40</v>
      </c>
      <c r="J42" s="54">
        <f t="shared" si="4"/>
        <v>1</v>
      </c>
      <c r="K42" s="55" t="s">
        <v>65</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 t="shared" si="5"/>
        <v>590226</v>
      </c>
      <c r="BB42" s="67">
        <f t="shared" si="6"/>
        <v>590226</v>
      </c>
      <c r="BC42" s="62" t="str">
        <f t="shared" si="7"/>
        <v>INR  Five Lakh Ninety Thousand Two Hundred &amp; Twenty Six  Only</v>
      </c>
      <c r="IE42" s="16"/>
      <c r="IF42" s="16"/>
      <c r="IG42" s="16"/>
      <c r="IH42" s="16"/>
      <c r="II42" s="16"/>
    </row>
    <row r="43" spans="1:243" s="15" customFormat="1" ht="40.5">
      <c r="A43" s="27">
        <v>31</v>
      </c>
      <c r="B43" s="70" t="s">
        <v>347</v>
      </c>
      <c r="C43" s="49" t="s">
        <v>83</v>
      </c>
      <c r="D43" s="80">
        <v>3160</v>
      </c>
      <c r="E43" s="85" t="s">
        <v>629</v>
      </c>
      <c r="F43" s="84">
        <v>783</v>
      </c>
      <c r="G43" s="63"/>
      <c r="H43" s="53"/>
      <c r="I43" s="52" t="s">
        <v>40</v>
      </c>
      <c r="J43" s="54">
        <f t="shared" si="4"/>
        <v>1</v>
      </c>
      <c r="K43" s="55" t="s">
        <v>65</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5"/>
        <v>2474280</v>
      </c>
      <c r="BB43" s="67">
        <f t="shared" si="6"/>
        <v>2474280</v>
      </c>
      <c r="BC43" s="62" t="str">
        <f t="shared" si="7"/>
        <v>INR  Twenty Four Lakh Seventy Four Thousand Two Hundred &amp; Eighty  Only</v>
      </c>
      <c r="IE43" s="16"/>
      <c r="IF43" s="16"/>
      <c r="IG43" s="16"/>
      <c r="IH43" s="16"/>
      <c r="II43" s="16"/>
    </row>
    <row r="44" spans="1:243" s="15" customFormat="1" ht="40.5">
      <c r="A44" s="27">
        <v>32</v>
      </c>
      <c r="B44" s="70" t="s">
        <v>348</v>
      </c>
      <c r="C44" s="49" t="s">
        <v>84</v>
      </c>
      <c r="D44" s="80">
        <v>958</v>
      </c>
      <c r="E44" s="85" t="s">
        <v>629</v>
      </c>
      <c r="F44" s="84">
        <v>795</v>
      </c>
      <c r="G44" s="63"/>
      <c r="H44" s="53"/>
      <c r="I44" s="52" t="s">
        <v>40</v>
      </c>
      <c r="J44" s="54">
        <f t="shared" si="4"/>
        <v>1</v>
      </c>
      <c r="K44" s="55" t="s">
        <v>65</v>
      </c>
      <c r="L44" s="55" t="s">
        <v>7</v>
      </c>
      <c r="M44" s="64"/>
      <c r="N44" s="63"/>
      <c r="O44" s="63"/>
      <c r="P44" s="65"/>
      <c r="Q44" s="63"/>
      <c r="R44" s="63"/>
      <c r="S44" s="65"/>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6">
        <f t="shared" si="5"/>
        <v>761610</v>
      </c>
      <c r="BB44" s="67">
        <f t="shared" si="6"/>
        <v>761610</v>
      </c>
      <c r="BC44" s="62" t="str">
        <f t="shared" si="7"/>
        <v>INR  Seven Lakh Sixty One Thousand Six Hundred &amp; Ten  Only</v>
      </c>
      <c r="IE44" s="16"/>
      <c r="IF44" s="16"/>
      <c r="IG44" s="16"/>
      <c r="IH44" s="16"/>
      <c r="II44" s="16"/>
    </row>
    <row r="45" spans="1:243" s="15" customFormat="1" ht="40.5">
      <c r="A45" s="27">
        <v>33</v>
      </c>
      <c r="B45" s="70" t="s">
        <v>349</v>
      </c>
      <c r="C45" s="49" t="s">
        <v>85</v>
      </c>
      <c r="D45" s="80">
        <v>799</v>
      </c>
      <c r="E45" s="85" t="s">
        <v>629</v>
      </c>
      <c r="F45" s="84">
        <v>807</v>
      </c>
      <c r="G45" s="63"/>
      <c r="H45" s="53"/>
      <c r="I45" s="52" t="s">
        <v>40</v>
      </c>
      <c r="J45" s="54">
        <f t="shared" si="4"/>
        <v>1</v>
      </c>
      <c r="K45" s="55" t="s">
        <v>65</v>
      </c>
      <c r="L45" s="55" t="s">
        <v>7</v>
      </c>
      <c r="M45" s="64"/>
      <c r="N45" s="63"/>
      <c r="O45" s="63"/>
      <c r="P45" s="65"/>
      <c r="Q45" s="63"/>
      <c r="R45" s="63"/>
      <c r="S45" s="65"/>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6">
        <f t="shared" si="5"/>
        <v>644793</v>
      </c>
      <c r="BB45" s="67">
        <f t="shared" si="6"/>
        <v>644793</v>
      </c>
      <c r="BC45" s="62" t="str">
        <f t="shared" si="7"/>
        <v>INR  Six Lakh Forty Four Thousand Seven Hundred &amp; Ninety Three  Only</v>
      </c>
      <c r="IE45" s="16"/>
      <c r="IF45" s="16"/>
      <c r="IG45" s="16"/>
      <c r="IH45" s="16"/>
      <c r="II45" s="16"/>
    </row>
    <row r="46" spans="1:243" s="15" customFormat="1" ht="40.5">
      <c r="A46" s="27">
        <v>34</v>
      </c>
      <c r="B46" s="70" t="s">
        <v>350</v>
      </c>
      <c r="C46" s="49" t="s">
        <v>86</v>
      </c>
      <c r="D46" s="79">
        <v>699</v>
      </c>
      <c r="E46" s="79" t="s">
        <v>629</v>
      </c>
      <c r="F46" s="89">
        <v>819</v>
      </c>
      <c r="G46" s="63"/>
      <c r="H46" s="53"/>
      <c r="I46" s="52" t="s">
        <v>40</v>
      </c>
      <c r="J46" s="54">
        <f t="shared" si="4"/>
        <v>1</v>
      </c>
      <c r="K46" s="55" t="s">
        <v>65</v>
      </c>
      <c r="L46" s="55" t="s">
        <v>7</v>
      </c>
      <c r="M46" s="64"/>
      <c r="N46" s="63"/>
      <c r="O46" s="63"/>
      <c r="P46" s="65"/>
      <c r="Q46" s="63"/>
      <c r="R46" s="63"/>
      <c r="S46" s="65"/>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6">
        <f t="shared" si="5"/>
        <v>572481</v>
      </c>
      <c r="BB46" s="67">
        <f t="shared" si="6"/>
        <v>572481</v>
      </c>
      <c r="BC46" s="62" t="str">
        <f t="shared" si="7"/>
        <v>INR  Five Lakh Seventy Two Thousand Four Hundred &amp; Eighty One  Only</v>
      </c>
      <c r="IE46" s="16"/>
      <c r="IF46" s="16"/>
      <c r="IG46" s="16"/>
      <c r="IH46" s="16"/>
      <c r="II46" s="16"/>
    </row>
    <row r="47" spans="1:243" s="15" customFormat="1" ht="157.5" customHeight="1">
      <c r="A47" s="27">
        <v>35</v>
      </c>
      <c r="B47" s="72" t="s">
        <v>351</v>
      </c>
      <c r="C47" s="49" t="s">
        <v>87</v>
      </c>
      <c r="D47" s="80">
        <v>755</v>
      </c>
      <c r="E47" s="84" t="s">
        <v>629</v>
      </c>
      <c r="F47" s="84">
        <v>210</v>
      </c>
      <c r="G47" s="63"/>
      <c r="H47" s="53"/>
      <c r="I47" s="52" t="s">
        <v>40</v>
      </c>
      <c r="J47" s="54">
        <f t="shared" si="4"/>
        <v>1</v>
      </c>
      <c r="K47" s="55" t="s">
        <v>65</v>
      </c>
      <c r="L47" s="55" t="s">
        <v>7</v>
      </c>
      <c r="M47" s="64"/>
      <c r="N47" s="63"/>
      <c r="O47" s="63"/>
      <c r="P47" s="65"/>
      <c r="Q47" s="63"/>
      <c r="R47" s="63"/>
      <c r="S47" s="65"/>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6">
        <f t="shared" si="5"/>
        <v>158550</v>
      </c>
      <c r="BB47" s="67">
        <f t="shared" si="6"/>
        <v>158550</v>
      </c>
      <c r="BC47" s="62" t="str">
        <f t="shared" si="7"/>
        <v>INR  One Lakh Fifty Eight Thousand Five Hundred &amp; Fifty  Only</v>
      </c>
      <c r="IE47" s="16"/>
      <c r="IF47" s="16"/>
      <c r="IG47" s="16"/>
      <c r="IH47" s="16"/>
      <c r="II47" s="16"/>
    </row>
    <row r="48" spans="1:243" s="15" customFormat="1" ht="40.5">
      <c r="A48" s="27">
        <v>36</v>
      </c>
      <c r="B48" s="69" t="s">
        <v>352</v>
      </c>
      <c r="C48" s="49" t="s">
        <v>88</v>
      </c>
      <c r="D48" s="80">
        <v>24897</v>
      </c>
      <c r="E48" s="84" t="s">
        <v>313</v>
      </c>
      <c r="F48" s="84">
        <v>21</v>
      </c>
      <c r="G48" s="63"/>
      <c r="H48" s="53"/>
      <c r="I48" s="52" t="s">
        <v>40</v>
      </c>
      <c r="J48" s="54">
        <f t="shared" si="4"/>
        <v>1</v>
      </c>
      <c r="K48" s="55" t="s">
        <v>65</v>
      </c>
      <c r="L48" s="55" t="s">
        <v>7</v>
      </c>
      <c r="M48" s="64"/>
      <c r="N48" s="63"/>
      <c r="O48" s="63"/>
      <c r="P48" s="65"/>
      <c r="Q48" s="63"/>
      <c r="R48" s="63"/>
      <c r="S48" s="65"/>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6">
        <f t="shared" si="5"/>
        <v>522837</v>
      </c>
      <c r="BB48" s="67">
        <f t="shared" si="6"/>
        <v>522837</v>
      </c>
      <c r="BC48" s="62" t="str">
        <f t="shared" si="7"/>
        <v>INR  Five Lakh Twenty Two Thousand Eight Hundred &amp; Thirty Seven  Only</v>
      </c>
      <c r="IE48" s="16"/>
      <c r="IF48" s="16"/>
      <c r="IG48" s="16"/>
      <c r="IH48" s="16"/>
      <c r="II48" s="16"/>
    </row>
    <row r="49" spans="1:243" s="15" customFormat="1" ht="102.75" customHeight="1">
      <c r="A49" s="27">
        <v>37</v>
      </c>
      <c r="B49" s="69" t="s">
        <v>353</v>
      </c>
      <c r="C49" s="49" t="s">
        <v>89</v>
      </c>
      <c r="D49" s="80">
        <v>5.491</v>
      </c>
      <c r="E49" s="84" t="s">
        <v>628</v>
      </c>
      <c r="F49" s="84">
        <v>95898</v>
      </c>
      <c r="G49" s="63"/>
      <c r="H49" s="53"/>
      <c r="I49" s="52" t="s">
        <v>40</v>
      </c>
      <c r="J49" s="54">
        <f t="shared" si="4"/>
        <v>1</v>
      </c>
      <c r="K49" s="55" t="s">
        <v>65</v>
      </c>
      <c r="L49" s="55" t="s">
        <v>7</v>
      </c>
      <c r="M49" s="64"/>
      <c r="N49" s="63"/>
      <c r="O49" s="63"/>
      <c r="P49" s="65"/>
      <c r="Q49" s="63"/>
      <c r="R49" s="63"/>
      <c r="S49" s="65"/>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6">
        <f t="shared" si="5"/>
        <v>526575.92</v>
      </c>
      <c r="BB49" s="67">
        <f t="shared" si="6"/>
        <v>526575.92</v>
      </c>
      <c r="BC49" s="62" t="str">
        <f t="shared" si="7"/>
        <v>INR  Five Lakh Twenty Six Thousand Five Hundred &amp; Seventy Five  and Paise Ninety Two Only</v>
      </c>
      <c r="IE49" s="16"/>
      <c r="IF49" s="16"/>
      <c r="IG49" s="16"/>
      <c r="IH49" s="16"/>
      <c r="II49" s="16"/>
    </row>
    <row r="50" spans="1:243" s="15" customFormat="1" ht="100.5" customHeight="1">
      <c r="A50" s="27">
        <v>38</v>
      </c>
      <c r="B50" s="69" t="s">
        <v>354</v>
      </c>
      <c r="C50" s="49" t="s">
        <v>90</v>
      </c>
      <c r="D50" s="80">
        <v>5.591</v>
      </c>
      <c r="E50" s="84" t="s">
        <v>628</v>
      </c>
      <c r="F50" s="84">
        <v>96098</v>
      </c>
      <c r="G50" s="63"/>
      <c r="H50" s="53"/>
      <c r="I50" s="52" t="s">
        <v>40</v>
      </c>
      <c r="J50" s="54">
        <f t="shared" si="4"/>
        <v>1</v>
      </c>
      <c r="K50" s="55" t="s">
        <v>65</v>
      </c>
      <c r="L50" s="55" t="s">
        <v>7</v>
      </c>
      <c r="M50" s="64"/>
      <c r="N50" s="63"/>
      <c r="O50" s="63"/>
      <c r="P50" s="65"/>
      <c r="Q50" s="63"/>
      <c r="R50" s="63"/>
      <c r="S50" s="65"/>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6">
        <f t="shared" si="5"/>
        <v>537283.92</v>
      </c>
      <c r="BB50" s="67">
        <f t="shared" si="6"/>
        <v>537283.92</v>
      </c>
      <c r="BC50" s="62" t="str">
        <f t="shared" si="7"/>
        <v>INR  Five Lakh Thirty Seven Thousand Two Hundred &amp; Eighty Three  and Paise Ninety Two Only</v>
      </c>
      <c r="IE50" s="16"/>
      <c r="IF50" s="16"/>
      <c r="IG50" s="16"/>
      <c r="IH50" s="16"/>
      <c r="II50" s="16"/>
    </row>
    <row r="51" spans="1:243" s="15" customFormat="1" ht="102.75" customHeight="1">
      <c r="A51" s="27">
        <v>39</v>
      </c>
      <c r="B51" s="69" t="s">
        <v>355</v>
      </c>
      <c r="C51" s="49" t="s">
        <v>91</v>
      </c>
      <c r="D51" s="80">
        <v>5.391</v>
      </c>
      <c r="E51" s="84" t="s">
        <v>628</v>
      </c>
      <c r="F51" s="84">
        <v>96298</v>
      </c>
      <c r="G51" s="63"/>
      <c r="H51" s="53"/>
      <c r="I51" s="52" t="s">
        <v>40</v>
      </c>
      <c r="J51" s="54">
        <f t="shared" si="4"/>
        <v>1</v>
      </c>
      <c r="K51" s="55" t="s">
        <v>65</v>
      </c>
      <c r="L51" s="55" t="s">
        <v>7</v>
      </c>
      <c r="M51" s="64"/>
      <c r="N51" s="63"/>
      <c r="O51" s="63"/>
      <c r="P51" s="65"/>
      <c r="Q51" s="63"/>
      <c r="R51" s="63"/>
      <c r="S51" s="65"/>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6">
        <f t="shared" si="5"/>
        <v>519142.52</v>
      </c>
      <c r="BB51" s="67">
        <f t="shared" si="6"/>
        <v>519142.52</v>
      </c>
      <c r="BC51" s="62" t="str">
        <f t="shared" si="7"/>
        <v>INR  Five Lakh Nineteen Thousand One Hundred &amp; Forty Two  and Paise Fifty Two Only</v>
      </c>
      <c r="IE51" s="16"/>
      <c r="IF51" s="16"/>
      <c r="IG51" s="16"/>
      <c r="IH51" s="16"/>
      <c r="II51" s="16"/>
    </row>
    <row r="52" spans="1:243" s="15" customFormat="1" ht="98.25" customHeight="1">
      <c r="A52" s="27">
        <v>40</v>
      </c>
      <c r="B52" s="70" t="s">
        <v>356</v>
      </c>
      <c r="C52" s="49" t="s">
        <v>92</v>
      </c>
      <c r="D52" s="79">
        <v>4.08</v>
      </c>
      <c r="E52" s="79" t="s">
        <v>628</v>
      </c>
      <c r="F52" s="89">
        <v>96498</v>
      </c>
      <c r="G52" s="63"/>
      <c r="H52" s="53"/>
      <c r="I52" s="52" t="s">
        <v>40</v>
      </c>
      <c r="J52" s="54">
        <f t="shared" si="4"/>
        <v>1</v>
      </c>
      <c r="K52" s="55" t="s">
        <v>65</v>
      </c>
      <c r="L52" s="55" t="s">
        <v>7</v>
      </c>
      <c r="M52" s="64"/>
      <c r="N52" s="63"/>
      <c r="O52" s="63"/>
      <c r="P52" s="65"/>
      <c r="Q52" s="63"/>
      <c r="R52" s="63"/>
      <c r="S52" s="65"/>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6">
        <f t="shared" si="5"/>
        <v>393711.84</v>
      </c>
      <c r="BB52" s="67">
        <f t="shared" si="6"/>
        <v>393711.84</v>
      </c>
      <c r="BC52" s="62" t="str">
        <f t="shared" si="7"/>
        <v>INR  Three Lakh Ninety Three Thousand Seven Hundred &amp; Eleven  and Paise Eighty Four Only</v>
      </c>
      <c r="IE52" s="16"/>
      <c r="IF52" s="16"/>
      <c r="IG52" s="16"/>
      <c r="IH52" s="16"/>
      <c r="II52" s="16"/>
    </row>
    <row r="53" spans="1:243" s="15" customFormat="1" ht="113.25" customHeight="1">
      <c r="A53" s="27">
        <v>41</v>
      </c>
      <c r="B53" s="69" t="s">
        <v>357</v>
      </c>
      <c r="C53" s="49" t="s">
        <v>93</v>
      </c>
      <c r="D53" s="79">
        <f>260+260+260+14.4</f>
        <v>794.4</v>
      </c>
      <c r="E53" s="79" t="s">
        <v>632</v>
      </c>
      <c r="F53" s="89">
        <v>3335</v>
      </c>
      <c r="G53" s="63"/>
      <c r="H53" s="53"/>
      <c r="I53" s="52" t="s">
        <v>40</v>
      </c>
      <c r="J53" s="54">
        <f t="shared" si="4"/>
        <v>1</v>
      </c>
      <c r="K53" s="55" t="s">
        <v>65</v>
      </c>
      <c r="L53" s="55" t="s">
        <v>7</v>
      </c>
      <c r="M53" s="64"/>
      <c r="N53" s="63"/>
      <c r="O53" s="63"/>
      <c r="P53" s="65"/>
      <c r="Q53" s="63"/>
      <c r="R53" s="63"/>
      <c r="S53" s="65"/>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6">
        <f t="shared" si="5"/>
        <v>2649324</v>
      </c>
      <c r="BB53" s="67">
        <f t="shared" si="6"/>
        <v>2649324</v>
      </c>
      <c r="BC53" s="62" t="str">
        <f t="shared" si="7"/>
        <v>INR  Twenty Six Lakh Forty Nine Thousand Three Hundred &amp; Twenty Four  Only</v>
      </c>
      <c r="IE53" s="16"/>
      <c r="IF53" s="16"/>
      <c r="IG53" s="16"/>
      <c r="IH53" s="16"/>
      <c r="II53" s="16"/>
    </row>
    <row r="54" spans="1:243" s="15" customFormat="1" ht="156.75" customHeight="1">
      <c r="A54" s="27">
        <v>42</v>
      </c>
      <c r="B54" s="69" t="s">
        <v>358</v>
      </c>
      <c r="C54" s="49" t="s">
        <v>94</v>
      </c>
      <c r="D54" s="80">
        <f>91.8+59.95+62.3+20</f>
        <v>234.05</v>
      </c>
      <c r="E54" s="84" t="s">
        <v>629</v>
      </c>
      <c r="F54" s="84">
        <v>3142</v>
      </c>
      <c r="G54" s="63"/>
      <c r="H54" s="53"/>
      <c r="I54" s="52" t="s">
        <v>40</v>
      </c>
      <c r="J54" s="54">
        <f t="shared" si="4"/>
        <v>1</v>
      </c>
      <c r="K54" s="55" t="s">
        <v>65</v>
      </c>
      <c r="L54" s="55" t="s">
        <v>7</v>
      </c>
      <c r="M54" s="64"/>
      <c r="N54" s="63"/>
      <c r="O54" s="63"/>
      <c r="P54" s="65"/>
      <c r="Q54" s="63"/>
      <c r="R54" s="63"/>
      <c r="S54" s="65"/>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6">
        <f t="shared" si="5"/>
        <v>735385.1</v>
      </c>
      <c r="BB54" s="67">
        <f t="shared" si="6"/>
        <v>735385.1</v>
      </c>
      <c r="BC54" s="62" t="str">
        <f t="shared" si="7"/>
        <v>INR  Seven Lakh Thirty Five Thousand Three Hundred &amp; Eighty Five  and Paise Ten Only</v>
      </c>
      <c r="IE54" s="16"/>
      <c r="IF54" s="16"/>
      <c r="IG54" s="16"/>
      <c r="IH54" s="16"/>
      <c r="II54" s="16"/>
    </row>
    <row r="55" spans="1:243" s="15" customFormat="1" ht="130.5" customHeight="1">
      <c r="A55" s="27">
        <v>43</v>
      </c>
      <c r="B55" s="69" t="s">
        <v>359</v>
      </c>
      <c r="C55" s="49" t="s">
        <v>95</v>
      </c>
      <c r="D55" s="80">
        <v>4680</v>
      </c>
      <c r="E55" s="84" t="s">
        <v>629</v>
      </c>
      <c r="F55" s="84">
        <v>140</v>
      </c>
      <c r="G55" s="63"/>
      <c r="H55" s="53"/>
      <c r="I55" s="52" t="s">
        <v>40</v>
      </c>
      <c r="J55" s="54">
        <f t="shared" si="4"/>
        <v>1</v>
      </c>
      <c r="K55" s="55" t="s">
        <v>65</v>
      </c>
      <c r="L55" s="55" t="s">
        <v>7</v>
      </c>
      <c r="M55" s="64"/>
      <c r="N55" s="63"/>
      <c r="O55" s="63"/>
      <c r="P55" s="65"/>
      <c r="Q55" s="63"/>
      <c r="R55" s="63"/>
      <c r="S55" s="65"/>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6">
        <f t="shared" si="5"/>
        <v>655200</v>
      </c>
      <c r="BB55" s="67">
        <f t="shared" si="6"/>
        <v>655200</v>
      </c>
      <c r="BC55" s="62" t="str">
        <f t="shared" si="7"/>
        <v>INR  Six Lakh Fifty Five Thousand Two Hundred    Only</v>
      </c>
      <c r="IE55" s="16"/>
      <c r="IF55" s="16"/>
      <c r="IG55" s="16"/>
      <c r="IH55" s="16"/>
      <c r="II55" s="16"/>
    </row>
    <row r="56" spans="1:243" s="15" customFormat="1" ht="128.25" customHeight="1">
      <c r="A56" s="27">
        <v>44</v>
      </c>
      <c r="B56" s="69" t="s">
        <v>360</v>
      </c>
      <c r="C56" s="49" t="s">
        <v>96</v>
      </c>
      <c r="D56" s="80">
        <v>3897</v>
      </c>
      <c r="E56" s="84" t="s">
        <v>629</v>
      </c>
      <c r="F56" s="84">
        <v>144</v>
      </c>
      <c r="G56" s="63"/>
      <c r="H56" s="53"/>
      <c r="I56" s="52" t="s">
        <v>40</v>
      </c>
      <c r="J56" s="54">
        <f t="shared" si="4"/>
        <v>1</v>
      </c>
      <c r="K56" s="55" t="s">
        <v>65</v>
      </c>
      <c r="L56" s="55" t="s">
        <v>7</v>
      </c>
      <c r="M56" s="64"/>
      <c r="N56" s="63"/>
      <c r="O56" s="63"/>
      <c r="P56" s="65"/>
      <c r="Q56" s="63"/>
      <c r="R56" s="63"/>
      <c r="S56" s="65"/>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6">
        <f t="shared" si="5"/>
        <v>561168</v>
      </c>
      <c r="BB56" s="67">
        <f t="shared" si="6"/>
        <v>561168</v>
      </c>
      <c r="BC56" s="62" t="str">
        <f t="shared" si="7"/>
        <v>INR  Five Lakh Sixty One Thousand One Hundred &amp; Sixty Eight  Only</v>
      </c>
      <c r="IE56" s="16"/>
      <c r="IF56" s="16"/>
      <c r="IG56" s="16"/>
      <c r="IH56" s="16"/>
      <c r="II56" s="16"/>
    </row>
    <row r="57" spans="1:243" s="15" customFormat="1" ht="130.5" customHeight="1">
      <c r="A57" s="27">
        <v>45</v>
      </c>
      <c r="B57" s="69" t="s">
        <v>361</v>
      </c>
      <c r="C57" s="49" t="s">
        <v>97</v>
      </c>
      <c r="D57" s="80">
        <v>3207</v>
      </c>
      <c r="E57" s="84" t="s">
        <v>629</v>
      </c>
      <c r="F57" s="84">
        <v>148</v>
      </c>
      <c r="G57" s="63"/>
      <c r="H57" s="53"/>
      <c r="I57" s="52" t="s">
        <v>40</v>
      </c>
      <c r="J57" s="54">
        <f t="shared" si="4"/>
        <v>1</v>
      </c>
      <c r="K57" s="55" t="s">
        <v>65</v>
      </c>
      <c r="L57" s="55" t="s">
        <v>7</v>
      </c>
      <c r="M57" s="64"/>
      <c r="N57" s="63"/>
      <c r="O57" s="63"/>
      <c r="P57" s="65"/>
      <c r="Q57" s="63"/>
      <c r="R57" s="63"/>
      <c r="S57" s="65"/>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6">
        <f t="shared" si="5"/>
        <v>474636</v>
      </c>
      <c r="BB57" s="67">
        <f t="shared" si="6"/>
        <v>474636</v>
      </c>
      <c r="BC57" s="62" t="str">
        <f t="shared" si="7"/>
        <v>INR  Four Lakh Seventy Four Thousand Six Hundred &amp; Thirty Six  Only</v>
      </c>
      <c r="IE57" s="16"/>
      <c r="IF57" s="16"/>
      <c r="IG57" s="16"/>
      <c r="IH57" s="16"/>
      <c r="II57" s="16"/>
    </row>
    <row r="58" spans="1:243" s="15" customFormat="1" ht="121.5">
      <c r="A58" s="27">
        <v>46</v>
      </c>
      <c r="B58" s="70" t="s">
        <v>362</v>
      </c>
      <c r="C58" s="49" t="s">
        <v>98</v>
      </c>
      <c r="D58" s="80">
        <v>224</v>
      </c>
      <c r="E58" s="84" t="s">
        <v>629</v>
      </c>
      <c r="F58" s="84">
        <v>152</v>
      </c>
      <c r="G58" s="63"/>
      <c r="H58" s="53"/>
      <c r="I58" s="52" t="s">
        <v>40</v>
      </c>
      <c r="J58" s="54">
        <f t="shared" si="4"/>
        <v>1</v>
      </c>
      <c r="K58" s="55" t="s">
        <v>65</v>
      </c>
      <c r="L58" s="55" t="s">
        <v>7</v>
      </c>
      <c r="M58" s="64"/>
      <c r="N58" s="63"/>
      <c r="O58" s="63"/>
      <c r="P58" s="65"/>
      <c r="Q58" s="63"/>
      <c r="R58" s="63"/>
      <c r="S58" s="65"/>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6">
        <f t="shared" si="5"/>
        <v>34048</v>
      </c>
      <c r="BB58" s="67">
        <f t="shared" si="6"/>
        <v>34048</v>
      </c>
      <c r="BC58" s="62" t="str">
        <f t="shared" si="7"/>
        <v>INR  Thirty Four Thousand  &amp;Forty Eight  Only</v>
      </c>
      <c r="IE58" s="16"/>
      <c r="IF58" s="16"/>
      <c r="IG58" s="16"/>
      <c r="IH58" s="16"/>
      <c r="II58" s="16"/>
    </row>
    <row r="59" spans="1:243" s="15" customFormat="1" ht="121.5">
      <c r="A59" s="27">
        <v>47</v>
      </c>
      <c r="B59" s="69" t="s">
        <v>363</v>
      </c>
      <c r="C59" s="49" t="s">
        <v>99</v>
      </c>
      <c r="D59" s="80">
        <v>16912</v>
      </c>
      <c r="E59" s="84" t="s">
        <v>629</v>
      </c>
      <c r="F59" s="84">
        <v>156</v>
      </c>
      <c r="G59" s="63"/>
      <c r="H59" s="53"/>
      <c r="I59" s="52" t="s">
        <v>40</v>
      </c>
      <c r="J59" s="54">
        <f t="shared" si="4"/>
        <v>1</v>
      </c>
      <c r="K59" s="55" t="s">
        <v>65</v>
      </c>
      <c r="L59" s="55" t="s">
        <v>7</v>
      </c>
      <c r="M59" s="64"/>
      <c r="N59" s="63"/>
      <c r="O59" s="63"/>
      <c r="P59" s="65"/>
      <c r="Q59" s="63"/>
      <c r="R59" s="63"/>
      <c r="S59" s="65"/>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6">
        <f t="shared" si="5"/>
        <v>2638272</v>
      </c>
      <c r="BB59" s="67">
        <f t="shared" si="6"/>
        <v>2638272</v>
      </c>
      <c r="BC59" s="62" t="str">
        <f t="shared" si="7"/>
        <v>INR  Twenty Six Lakh Thirty Eight Thousand Two Hundred &amp; Seventy Two  Only</v>
      </c>
      <c r="IE59" s="16"/>
      <c r="IF59" s="16"/>
      <c r="IG59" s="16"/>
      <c r="IH59" s="16"/>
      <c r="II59" s="16"/>
    </row>
    <row r="60" spans="1:243" s="15" customFormat="1" ht="121.5">
      <c r="A60" s="27">
        <v>48</v>
      </c>
      <c r="B60" s="69" t="s">
        <v>364</v>
      </c>
      <c r="C60" s="49" t="s">
        <v>100</v>
      </c>
      <c r="D60" s="80">
        <v>10020</v>
      </c>
      <c r="E60" s="84" t="s">
        <v>629</v>
      </c>
      <c r="F60" s="84">
        <v>160</v>
      </c>
      <c r="G60" s="63"/>
      <c r="H60" s="53"/>
      <c r="I60" s="52" t="s">
        <v>40</v>
      </c>
      <c r="J60" s="54">
        <f t="shared" si="4"/>
        <v>1</v>
      </c>
      <c r="K60" s="55" t="s">
        <v>65</v>
      </c>
      <c r="L60" s="55" t="s">
        <v>7</v>
      </c>
      <c r="M60" s="64"/>
      <c r="N60" s="63"/>
      <c r="O60" s="63"/>
      <c r="P60" s="65"/>
      <c r="Q60" s="63"/>
      <c r="R60" s="63"/>
      <c r="S60" s="65"/>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6">
        <f t="shared" si="5"/>
        <v>1603200</v>
      </c>
      <c r="BB60" s="67">
        <f t="shared" si="6"/>
        <v>1603200</v>
      </c>
      <c r="BC60" s="62" t="str">
        <f t="shared" si="7"/>
        <v>INR  Sixteen Lakh Three Thousand Two Hundred    Only</v>
      </c>
      <c r="IE60" s="16"/>
      <c r="IF60" s="16"/>
      <c r="IG60" s="16"/>
      <c r="IH60" s="16"/>
      <c r="II60" s="16"/>
    </row>
    <row r="61" spans="1:243" s="15" customFormat="1" ht="111" customHeight="1">
      <c r="A61" s="27">
        <v>49</v>
      </c>
      <c r="B61" s="69" t="s">
        <v>365</v>
      </c>
      <c r="C61" s="49" t="s">
        <v>101</v>
      </c>
      <c r="D61" s="80">
        <v>8590</v>
      </c>
      <c r="E61" s="84" t="s">
        <v>629</v>
      </c>
      <c r="F61" s="84">
        <v>164</v>
      </c>
      <c r="G61" s="63"/>
      <c r="H61" s="53"/>
      <c r="I61" s="52" t="s">
        <v>40</v>
      </c>
      <c r="J61" s="54">
        <f t="shared" si="4"/>
        <v>1</v>
      </c>
      <c r="K61" s="55" t="s">
        <v>65</v>
      </c>
      <c r="L61" s="55" t="s">
        <v>7</v>
      </c>
      <c r="M61" s="64"/>
      <c r="N61" s="63"/>
      <c r="O61" s="63"/>
      <c r="P61" s="65"/>
      <c r="Q61" s="63"/>
      <c r="R61" s="63"/>
      <c r="S61" s="65"/>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6">
        <f t="shared" si="5"/>
        <v>1408760</v>
      </c>
      <c r="BB61" s="67">
        <f t="shared" si="6"/>
        <v>1408760</v>
      </c>
      <c r="BC61" s="62" t="str">
        <f t="shared" si="7"/>
        <v>INR  Fourteen Lakh Eight Thousand Seven Hundred &amp; Sixty  Only</v>
      </c>
      <c r="IE61" s="16"/>
      <c r="IF61" s="16"/>
      <c r="IG61" s="16"/>
      <c r="IH61" s="16"/>
      <c r="II61" s="16"/>
    </row>
    <row r="62" spans="1:243" s="15" customFormat="1" ht="114.75" customHeight="1">
      <c r="A62" s="27">
        <v>50</v>
      </c>
      <c r="B62" s="70" t="s">
        <v>366</v>
      </c>
      <c r="C62" s="49" t="s">
        <v>102</v>
      </c>
      <c r="D62" s="80">
        <v>626</v>
      </c>
      <c r="E62" s="84" t="s">
        <v>629</v>
      </c>
      <c r="F62" s="84">
        <v>168</v>
      </c>
      <c r="G62" s="63"/>
      <c r="H62" s="53"/>
      <c r="I62" s="52" t="s">
        <v>40</v>
      </c>
      <c r="J62" s="54">
        <f t="shared" si="4"/>
        <v>1</v>
      </c>
      <c r="K62" s="55" t="s">
        <v>65</v>
      </c>
      <c r="L62" s="55" t="s">
        <v>7</v>
      </c>
      <c r="M62" s="64"/>
      <c r="N62" s="63"/>
      <c r="O62" s="63"/>
      <c r="P62" s="65"/>
      <c r="Q62" s="63"/>
      <c r="R62" s="63"/>
      <c r="S62" s="65"/>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6">
        <f t="shared" si="5"/>
        <v>105168</v>
      </c>
      <c r="BB62" s="67">
        <f t="shared" si="6"/>
        <v>105168</v>
      </c>
      <c r="BC62" s="62" t="str">
        <f t="shared" si="7"/>
        <v>INR  One Lakh Five Thousand One Hundred &amp; Sixty Eight  Only</v>
      </c>
      <c r="IE62" s="16"/>
      <c r="IF62" s="16"/>
      <c r="IG62" s="16"/>
      <c r="IH62" s="16"/>
      <c r="II62" s="16"/>
    </row>
    <row r="63" spans="1:243" s="15" customFormat="1" ht="121.5">
      <c r="A63" s="27">
        <v>51</v>
      </c>
      <c r="B63" s="69" t="s">
        <v>367</v>
      </c>
      <c r="C63" s="49" t="s">
        <v>103</v>
      </c>
      <c r="D63" s="80">
        <v>20589</v>
      </c>
      <c r="E63" s="84" t="s">
        <v>629</v>
      </c>
      <c r="F63" s="84">
        <v>181</v>
      </c>
      <c r="G63" s="63"/>
      <c r="H63" s="53"/>
      <c r="I63" s="52" t="s">
        <v>40</v>
      </c>
      <c r="J63" s="54">
        <f t="shared" si="4"/>
        <v>1</v>
      </c>
      <c r="K63" s="55" t="s">
        <v>65</v>
      </c>
      <c r="L63" s="55" t="s">
        <v>7</v>
      </c>
      <c r="M63" s="64"/>
      <c r="N63" s="63"/>
      <c r="O63" s="63"/>
      <c r="P63" s="65"/>
      <c r="Q63" s="63"/>
      <c r="R63" s="63"/>
      <c r="S63" s="65"/>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66">
        <f t="shared" si="5"/>
        <v>3726609</v>
      </c>
      <c r="BB63" s="67">
        <f t="shared" si="6"/>
        <v>3726609</v>
      </c>
      <c r="BC63" s="62" t="str">
        <f t="shared" si="7"/>
        <v>INR  Thirty Seven Lakh Twenty Six Thousand Six Hundred &amp; Nine  Only</v>
      </c>
      <c r="IE63" s="16"/>
      <c r="IF63" s="16"/>
      <c r="IG63" s="16"/>
      <c r="IH63" s="16"/>
      <c r="II63" s="16"/>
    </row>
    <row r="64" spans="1:243" s="15" customFormat="1" ht="121.5">
      <c r="A64" s="27">
        <v>52</v>
      </c>
      <c r="B64" s="69" t="s">
        <v>368</v>
      </c>
      <c r="C64" s="49" t="s">
        <v>104</v>
      </c>
      <c r="D64" s="80">
        <v>4557</v>
      </c>
      <c r="E64" s="84" t="s">
        <v>629</v>
      </c>
      <c r="F64" s="84">
        <v>185</v>
      </c>
      <c r="G64" s="63"/>
      <c r="H64" s="53"/>
      <c r="I64" s="52" t="s">
        <v>40</v>
      </c>
      <c r="J64" s="54">
        <f t="shared" si="4"/>
        <v>1</v>
      </c>
      <c r="K64" s="55" t="s">
        <v>65</v>
      </c>
      <c r="L64" s="55" t="s">
        <v>7</v>
      </c>
      <c r="M64" s="64"/>
      <c r="N64" s="63"/>
      <c r="O64" s="63"/>
      <c r="P64" s="65"/>
      <c r="Q64" s="63"/>
      <c r="R64" s="63"/>
      <c r="S64" s="6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6">
        <f t="shared" si="5"/>
        <v>843045</v>
      </c>
      <c r="BB64" s="67">
        <f t="shared" si="6"/>
        <v>843045</v>
      </c>
      <c r="BC64" s="62" t="str">
        <f t="shared" si="7"/>
        <v>INR  Eight Lakh Forty Three Thousand  &amp;Forty Five  Only</v>
      </c>
      <c r="IE64" s="16"/>
      <c r="IF64" s="16"/>
      <c r="IG64" s="16"/>
      <c r="IH64" s="16"/>
      <c r="II64" s="16"/>
    </row>
    <row r="65" spans="1:243" s="15" customFormat="1" ht="121.5">
      <c r="A65" s="27">
        <v>53</v>
      </c>
      <c r="B65" s="69" t="s">
        <v>369</v>
      </c>
      <c r="C65" s="49" t="s">
        <v>105</v>
      </c>
      <c r="D65" s="80">
        <v>4378</v>
      </c>
      <c r="E65" s="84" t="s">
        <v>629</v>
      </c>
      <c r="F65" s="84">
        <v>189</v>
      </c>
      <c r="G65" s="63"/>
      <c r="H65" s="53"/>
      <c r="I65" s="52" t="s">
        <v>40</v>
      </c>
      <c r="J65" s="54">
        <f t="shared" si="4"/>
        <v>1</v>
      </c>
      <c r="K65" s="55" t="s">
        <v>65</v>
      </c>
      <c r="L65" s="55" t="s">
        <v>7</v>
      </c>
      <c r="M65" s="64"/>
      <c r="N65" s="63"/>
      <c r="O65" s="63"/>
      <c r="P65" s="65"/>
      <c r="Q65" s="63"/>
      <c r="R65" s="63"/>
      <c r="S65" s="65"/>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6">
        <f t="shared" si="5"/>
        <v>827442</v>
      </c>
      <c r="BB65" s="67">
        <f t="shared" si="6"/>
        <v>827442</v>
      </c>
      <c r="BC65" s="62" t="str">
        <f t="shared" si="7"/>
        <v>INR  Eight Lakh Twenty Seven Thousand Four Hundred &amp; Forty Two  Only</v>
      </c>
      <c r="IE65" s="16"/>
      <c r="IF65" s="16"/>
      <c r="IG65" s="16"/>
      <c r="IH65" s="16"/>
      <c r="II65" s="16"/>
    </row>
    <row r="66" spans="1:243" s="15" customFormat="1" ht="121.5">
      <c r="A66" s="27">
        <v>54</v>
      </c>
      <c r="B66" s="70" t="s">
        <v>370</v>
      </c>
      <c r="C66" s="49" t="s">
        <v>106</v>
      </c>
      <c r="D66" s="80">
        <v>1932</v>
      </c>
      <c r="E66" s="84" t="s">
        <v>629</v>
      </c>
      <c r="F66" s="84">
        <v>193</v>
      </c>
      <c r="G66" s="63"/>
      <c r="H66" s="53"/>
      <c r="I66" s="52" t="s">
        <v>40</v>
      </c>
      <c r="J66" s="54">
        <f aca="true" t="shared" si="8" ref="J66:J129">IF(I66="Less(-)",-1,1)</f>
        <v>1</v>
      </c>
      <c r="K66" s="55" t="s">
        <v>65</v>
      </c>
      <c r="L66" s="55" t="s">
        <v>7</v>
      </c>
      <c r="M66" s="64"/>
      <c r="N66" s="63"/>
      <c r="O66" s="63"/>
      <c r="P66" s="65"/>
      <c r="Q66" s="63"/>
      <c r="R66" s="63"/>
      <c r="S66" s="65"/>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66">
        <f aca="true" t="shared" si="9" ref="BA66:BA129">total_amount_ba($B$2,$D$2,D66,F66,J66,K66,M66)</f>
        <v>372876</v>
      </c>
      <c r="BB66" s="67">
        <f aca="true" t="shared" si="10" ref="BB66:BB129">BA66+SUM(N66:AZ66)</f>
        <v>372876</v>
      </c>
      <c r="BC66" s="62" t="str">
        <f aca="true" t="shared" si="11" ref="BC66:BC129">SpellNumber(L66,BB66)</f>
        <v>INR  Three Lakh Seventy Two Thousand Eight Hundred &amp; Seventy Six  Only</v>
      </c>
      <c r="IE66" s="16"/>
      <c r="IF66" s="16"/>
      <c r="IG66" s="16"/>
      <c r="IH66" s="16"/>
      <c r="II66" s="16"/>
    </row>
    <row r="67" spans="1:243" s="15" customFormat="1" ht="40.5">
      <c r="A67" s="27">
        <v>55</v>
      </c>
      <c r="B67" s="69" t="s">
        <v>371</v>
      </c>
      <c r="C67" s="49" t="s">
        <v>107</v>
      </c>
      <c r="D67" s="80">
        <v>5300</v>
      </c>
      <c r="E67" s="84" t="s">
        <v>629</v>
      </c>
      <c r="F67" s="84">
        <v>38</v>
      </c>
      <c r="G67" s="63"/>
      <c r="H67" s="53"/>
      <c r="I67" s="52" t="s">
        <v>40</v>
      </c>
      <c r="J67" s="54">
        <f t="shared" si="8"/>
        <v>1</v>
      </c>
      <c r="K67" s="55" t="s">
        <v>65</v>
      </c>
      <c r="L67" s="55" t="s">
        <v>7</v>
      </c>
      <c r="M67" s="64"/>
      <c r="N67" s="63"/>
      <c r="O67" s="63"/>
      <c r="P67" s="65"/>
      <c r="Q67" s="63"/>
      <c r="R67" s="63"/>
      <c r="S67" s="65"/>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6">
        <f t="shared" si="9"/>
        <v>201400</v>
      </c>
      <c r="BB67" s="67">
        <f t="shared" si="10"/>
        <v>201400</v>
      </c>
      <c r="BC67" s="62" t="str">
        <f t="shared" si="11"/>
        <v>INR  Two Lakh One Thousand Four Hundred    Only</v>
      </c>
      <c r="IE67" s="16"/>
      <c r="IF67" s="16"/>
      <c r="IG67" s="16"/>
      <c r="IH67" s="16"/>
      <c r="II67" s="16"/>
    </row>
    <row r="68" spans="1:243" s="15" customFormat="1" ht="135">
      <c r="A68" s="27">
        <v>56</v>
      </c>
      <c r="B68" s="69" t="s">
        <v>372</v>
      </c>
      <c r="C68" s="49" t="s">
        <v>108</v>
      </c>
      <c r="D68" s="80">
        <f>15713+13977+11857+850</f>
        <v>42397</v>
      </c>
      <c r="E68" s="84" t="s">
        <v>629</v>
      </c>
      <c r="F68" s="84">
        <v>47.98</v>
      </c>
      <c r="G68" s="63"/>
      <c r="H68" s="53"/>
      <c r="I68" s="52" t="s">
        <v>40</v>
      </c>
      <c r="J68" s="54">
        <f t="shared" si="8"/>
        <v>1</v>
      </c>
      <c r="K68" s="55" t="s">
        <v>65</v>
      </c>
      <c r="L68" s="55" t="s">
        <v>7</v>
      </c>
      <c r="M68" s="64"/>
      <c r="N68" s="63"/>
      <c r="O68" s="63"/>
      <c r="P68" s="65"/>
      <c r="Q68" s="63"/>
      <c r="R68" s="63"/>
      <c r="S68" s="65"/>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6">
        <f t="shared" si="9"/>
        <v>2034208.06</v>
      </c>
      <c r="BB68" s="67">
        <f t="shared" si="10"/>
        <v>2034208.06</v>
      </c>
      <c r="BC68" s="62" t="str">
        <f t="shared" si="11"/>
        <v>INR  Twenty Lakh Thirty Four Thousand Two Hundred &amp; Eight  and Paise Six Only</v>
      </c>
      <c r="IE68" s="16"/>
      <c r="IF68" s="16"/>
      <c r="IG68" s="16"/>
      <c r="IH68" s="16"/>
      <c r="II68" s="16"/>
    </row>
    <row r="69" spans="1:243" s="15" customFormat="1" ht="67.5">
      <c r="A69" s="27">
        <v>57</v>
      </c>
      <c r="B69" s="69" t="s">
        <v>373</v>
      </c>
      <c r="C69" s="49" t="s">
        <v>109</v>
      </c>
      <c r="D69" s="80">
        <v>42687</v>
      </c>
      <c r="E69" s="84" t="s">
        <v>629</v>
      </c>
      <c r="F69" s="84">
        <v>76</v>
      </c>
      <c r="G69" s="63"/>
      <c r="H69" s="53"/>
      <c r="I69" s="52" t="s">
        <v>40</v>
      </c>
      <c r="J69" s="54">
        <f t="shared" si="8"/>
        <v>1</v>
      </c>
      <c r="K69" s="55" t="s">
        <v>65</v>
      </c>
      <c r="L69" s="55" t="s">
        <v>7</v>
      </c>
      <c r="M69" s="64"/>
      <c r="N69" s="63"/>
      <c r="O69" s="63"/>
      <c r="P69" s="65"/>
      <c r="Q69" s="63"/>
      <c r="R69" s="63"/>
      <c r="S69" s="65"/>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6">
        <f t="shared" si="9"/>
        <v>3244212</v>
      </c>
      <c r="BB69" s="67">
        <f t="shared" si="10"/>
        <v>3244212</v>
      </c>
      <c r="BC69" s="62" t="str">
        <f t="shared" si="11"/>
        <v>INR  Thirty Two Lakh Forty Four Thousand Two Hundred &amp; Twelve  Only</v>
      </c>
      <c r="IE69" s="16"/>
      <c r="IF69" s="16"/>
      <c r="IG69" s="16"/>
      <c r="IH69" s="16"/>
      <c r="II69" s="16"/>
    </row>
    <row r="70" spans="1:243" s="15" customFormat="1" ht="126.75" customHeight="1">
      <c r="A70" s="27">
        <v>58</v>
      </c>
      <c r="B70" s="69" t="s">
        <v>374</v>
      </c>
      <c r="C70" s="49" t="s">
        <v>110</v>
      </c>
      <c r="D70" s="80">
        <v>7680</v>
      </c>
      <c r="E70" s="84" t="s">
        <v>629</v>
      </c>
      <c r="F70" s="84">
        <v>48.99</v>
      </c>
      <c r="G70" s="63"/>
      <c r="H70" s="53"/>
      <c r="I70" s="52" t="s">
        <v>40</v>
      </c>
      <c r="J70" s="54">
        <f t="shared" si="8"/>
        <v>1</v>
      </c>
      <c r="K70" s="55" t="s">
        <v>65</v>
      </c>
      <c r="L70" s="55" t="s">
        <v>7</v>
      </c>
      <c r="M70" s="64"/>
      <c r="N70" s="63"/>
      <c r="O70" s="63"/>
      <c r="P70" s="65"/>
      <c r="Q70" s="63"/>
      <c r="R70" s="63"/>
      <c r="S70" s="65"/>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6">
        <f t="shared" si="9"/>
        <v>376243.2</v>
      </c>
      <c r="BB70" s="67">
        <f t="shared" si="10"/>
        <v>376243.2</v>
      </c>
      <c r="BC70" s="62" t="str">
        <f t="shared" si="11"/>
        <v>INR  Three Lakh Seventy Six Thousand Two Hundred &amp; Forty Three  and Paise Twenty Only</v>
      </c>
      <c r="IE70" s="16"/>
      <c r="IF70" s="16"/>
      <c r="IG70" s="16"/>
      <c r="IH70" s="16"/>
      <c r="II70" s="16"/>
    </row>
    <row r="71" spans="1:243" s="15" customFormat="1" ht="130.5" customHeight="1">
      <c r="A71" s="27">
        <v>59</v>
      </c>
      <c r="B71" s="69" t="s">
        <v>375</v>
      </c>
      <c r="C71" s="49" t="s">
        <v>111</v>
      </c>
      <c r="D71" s="80">
        <v>5002</v>
      </c>
      <c r="E71" s="84" t="s">
        <v>629</v>
      </c>
      <c r="F71" s="84">
        <v>49.71</v>
      </c>
      <c r="G71" s="63"/>
      <c r="H71" s="53"/>
      <c r="I71" s="52" t="s">
        <v>40</v>
      </c>
      <c r="J71" s="54">
        <f t="shared" si="8"/>
        <v>1</v>
      </c>
      <c r="K71" s="55" t="s">
        <v>65</v>
      </c>
      <c r="L71" s="55" t="s">
        <v>7</v>
      </c>
      <c r="M71" s="64"/>
      <c r="N71" s="63"/>
      <c r="O71" s="63"/>
      <c r="P71" s="65"/>
      <c r="Q71" s="63"/>
      <c r="R71" s="63"/>
      <c r="S71" s="65"/>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6">
        <f t="shared" si="9"/>
        <v>248649.42</v>
      </c>
      <c r="BB71" s="67">
        <f t="shared" si="10"/>
        <v>248649.42</v>
      </c>
      <c r="BC71" s="62" t="str">
        <f t="shared" si="11"/>
        <v>INR  Two Lakh Forty Eight Thousand Six Hundred &amp; Forty Nine  and Paise Forty Two Only</v>
      </c>
      <c r="IE71" s="16"/>
      <c r="IF71" s="16"/>
      <c r="IG71" s="16"/>
      <c r="IH71" s="16"/>
      <c r="II71" s="16"/>
    </row>
    <row r="72" spans="1:243" s="15" customFormat="1" ht="124.5" customHeight="1">
      <c r="A72" s="27">
        <v>60</v>
      </c>
      <c r="B72" s="69" t="s">
        <v>376</v>
      </c>
      <c r="C72" s="49" t="s">
        <v>112</v>
      </c>
      <c r="D72" s="80">
        <v>6672</v>
      </c>
      <c r="E72" s="84" t="s">
        <v>629</v>
      </c>
      <c r="F72" s="84">
        <v>50.43</v>
      </c>
      <c r="G72" s="63"/>
      <c r="H72" s="53"/>
      <c r="I72" s="52" t="s">
        <v>40</v>
      </c>
      <c r="J72" s="54">
        <f t="shared" si="8"/>
        <v>1</v>
      </c>
      <c r="K72" s="55" t="s">
        <v>65</v>
      </c>
      <c r="L72" s="55" t="s">
        <v>7</v>
      </c>
      <c r="M72" s="64"/>
      <c r="N72" s="63"/>
      <c r="O72" s="63"/>
      <c r="P72" s="65"/>
      <c r="Q72" s="63"/>
      <c r="R72" s="63"/>
      <c r="S72" s="65"/>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6">
        <f t="shared" si="9"/>
        <v>336468.96</v>
      </c>
      <c r="BB72" s="67">
        <f t="shared" si="10"/>
        <v>336468.96</v>
      </c>
      <c r="BC72" s="62" t="str">
        <f t="shared" si="11"/>
        <v>INR  Three Lakh Thirty Six Thousand Four Hundred &amp; Sixty Eight  and Paise Ninety Six Only</v>
      </c>
      <c r="IE72" s="16"/>
      <c r="IF72" s="16"/>
      <c r="IG72" s="16"/>
      <c r="IH72" s="16"/>
      <c r="II72" s="16"/>
    </row>
    <row r="73" spans="1:243" s="15" customFormat="1" ht="128.25" customHeight="1">
      <c r="A73" s="27">
        <v>61</v>
      </c>
      <c r="B73" s="69" t="s">
        <v>377</v>
      </c>
      <c r="C73" s="49" t="s">
        <v>113</v>
      </c>
      <c r="D73" s="80">
        <v>1932</v>
      </c>
      <c r="E73" s="84" t="s">
        <v>629</v>
      </c>
      <c r="F73" s="84">
        <v>51.15</v>
      </c>
      <c r="G73" s="63"/>
      <c r="H73" s="53"/>
      <c r="I73" s="52" t="s">
        <v>40</v>
      </c>
      <c r="J73" s="54">
        <f t="shared" si="8"/>
        <v>1</v>
      </c>
      <c r="K73" s="55" t="s">
        <v>65</v>
      </c>
      <c r="L73" s="55" t="s">
        <v>7</v>
      </c>
      <c r="M73" s="64"/>
      <c r="N73" s="63"/>
      <c r="O73" s="63"/>
      <c r="P73" s="65"/>
      <c r="Q73" s="63"/>
      <c r="R73" s="63"/>
      <c r="S73" s="65"/>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6">
        <f t="shared" si="9"/>
        <v>98821.8</v>
      </c>
      <c r="BB73" s="67">
        <f t="shared" si="10"/>
        <v>98821.8</v>
      </c>
      <c r="BC73" s="62" t="str">
        <f t="shared" si="11"/>
        <v>INR  Ninety Eight Thousand Eight Hundred &amp; Twenty One  and Paise Eighty Only</v>
      </c>
      <c r="IE73" s="16"/>
      <c r="IF73" s="16"/>
      <c r="IG73" s="16"/>
      <c r="IH73" s="16"/>
      <c r="II73" s="16"/>
    </row>
    <row r="74" spans="1:243" s="15" customFormat="1" ht="99.75" customHeight="1">
      <c r="A74" s="27">
        <v>62</v>
      </c>
      <c r="B74" s="69" t="s">
        <v>378</v>
      </c>
      <c r="C74" s="49" t="s">
        <v>114</v>
      </c>
      <c r="D74" s="80">
        <v>7680</v>
      </c>
      <c r="E74" s="84" t="s">
        <v>629</v>
      </c>
      <c r="F74" s="84">
        <v>73</v>
      </c>
      <c r="G74" s="63"/>
      <c r="H74" s="53"/>
      <c r="I74" s="52" t="s">
        <v>40</v>
      </c>
      <c r="J74" s="54">
        <f t="shared" si="8"/>
        <v>1</v>
      </c>
      <c r="K74" s="55" t="s">
        <v>65</v>
      </c>
      <c r="L74" s="55" t="s">
        <v>7</v>
      </c>
      <c r="M74" s="64"/>
      <c r="N74" s="63"/>
      <c r="O74" s="63"/>
      <c r="P74" s="65"/>
      <c r="Q74" s="63"/>
      <c r="R74" s="63"/>
      <c r="S74" s="65"/>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6">
        <f t="shared" si="9"/>
        <v>560640</v>
      </c>
      <c r="BB74" s="67">
        <f t="shared" si="10"/>
        <v>560640</v>
      </c>
      <c r="BC74" s="62" t="str">
        <f t="shared" si="11"/>
        <v>INR  Five Lakh Sixty Thousand Six Hundred &amp; Forty  Only</v>
      </c>
      <c r="IE74" s="16"/>
      <c r="IF74" s="16"/>
      <c r="IG74" s="16"/>
      <c r="IH74" s="16"/>
      <c r="II74" s="16"/>
    </row>
    <row r="75" spans="1:243" s="15" customFormat="1" ht="104.25" customHeight="1">
      <c r="A75" s="27">
        <v>63</v>
      </c>
      <c r="B75" s="69" t="s">
        <v>379</v>
      </c>
      <c r="C75" s="49" t="s">
        <v>115</v>
      </c>
      <c r="D75" s="80">
        <v>5002</v>
      </c>
      <c r="E75" s="84" t="s">
        <v>629</v>
      </c>
      <c r="F75" s="84">
        <v>73.72</v>
      </c>
      <c r="G75" s="63"/>
      <c r="H75" s="53"/>
      <c r="I75" s="52" t="s">
        <v>40</v>
      </c>
      <c r="J75" s="54">
        <f t="shared" si="8"/>
        <v>1</v>
      </c>
      <c r="K75" s="55" t="s">
        <v>65</v>
      </c>
      <c r="L75" s="55" t="s">
        <v>7</v>
      </c>
      <c r="M75" s="64"/>
      <c r="N75" s="63"/>
      <c r="O75" s="63"/>
      <c r="P75" s="65"/>
      <c r="Q75" s="63"/>
      <c r="R75" s="63"/>
      <c r="S75" s="65"/>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6">
        <f t="shared" si="9"/>
        <v>368747.44</v>
      </c>
      <c r="BB75" s="67">
        <f t="shared" si="10"/>
        <v>368747.44</v>
      </c>
      <c r="BC75" s="62" t="str">
        <f t="shared" si="11"/>
        <v>INR  Three Lakh Sixty Eight Thousand Seven Hundred &amp; Forty Seven  and Paise Forty Four Only</v>
      </c>
      <c r="IE75" s="16"/>
      <c r="IF75" s="16"/>
      <c r="IG75" s="16"/>
      <c r="IH75" s="16"/>
      <c r="II75" s="16"/>
    </row>
    <row r="76" spans="1:243" s="15" customFormat="1" ht="104.25" customHeight="1">
      <c r="A76" s="27">
        <v>64</v>
      </c>
      <c r="B76" s="69" t="s">
        <v>380</v>
      </c>
      <c r="C76" s="49" t="s">
        <v>116</v>
      </c>
      <c r="D76" s="80">
        <v>6672</v>
      </c>
      <c r="E76" s="84" t="s">
        <v>629</v>
      </c>
      <c r="F76" s="84">
        <v>74.44</v>
      </c>
      <c r="G76" s="63"/>
      <c r="H76" s="53"/>
      <c r="I76" s="52" t="s">
        <v>40</v>
      </c>
      <c r="J76" s="54">
        <f t="shared" si="8"/>
        <v>1</v>
      </c>
      <c r="K76" s="55" t="s">
        <v>65</v>
      </c>
      <c r="L76" s="55" t="s">
        <v>7</v>
      </c>
      <c r="M76" s="64"/>
      <c r="N76" s="63"/>
      <c r="O76" s="63"/>
      <c r="P76" s="65"/>
      <c r="Q76" s="63"/>
      <c r="R76" s="63"/>
      <c r="S76" s="65"/>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6">
        <f t="shared" si="9"/>
        <v>496663.68</v>
      </c>
      <c r="BB76" s="67">
        <f t="shared" si="10"/>
        <v>496663.68</v>
      </c>
      <c r="BC76" s="62" t="str">
        <f t="shared" si="11"/>
        <v>INR  Four Lakh Ninety Six Thousand Six Hundred &amp; Sixty Three  and Paise Sixty Eight Only</v>
      </c>
      <c r="IE76" s="16"/>
      <c r="IF76" s="16"/>
      <c r="IG76" s="16"/>
      <c r="IH76" s="16"/>
      <c r="II76" s="16"/>
    </row>
    <row r="77" spans="1:243" s="15" customFormat="1" ht="102.75" customHeight="1">
      <c r="A77" s="27">
        <v>65</v>
      </c>
      <c r="B77" s="69" t="s">
        <v>381</v>
      </c>
      <c r="C77" s="49" t="s">
        <v>117</v>
      </c>
      <c r="D77" s="80">
        <v>1932</v>
      </c>
      <c r="E77" s="84" t="s">
        <v>629</v>
      </c>
      <c r="F77" s="84">
        <v>75.16</v>
      </c>
      <c r="G77" s="63"/>
      <c r="H77" s="53"/>
      <c r="I77" s="52" t="s">
        <v>40</v>
      </c>
      <c r="J77" s="54">
        <f t="shared" si="8"/>
        <v>1</v>
      </c>
      <c r="K77" s="55" t="s">
        <v>65</v>
      </c>
      <c r="L77" s="55" t="s">
        <v>7</v>
      </c>
      <c r="M77" s="64"/>
      <c r="N77" s="63"/>
      <c r="O77" s="63"/>
      <c r="P77" s="65"/>
      <c r="Q77" s="63"/>
      <c r="R77" s="63"/>
      <c r="S77" s="65"/>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66">
        <f t="shared" si="9"/>
        <v>145209.12</v>
      </c>
      <c r="BB77" s="67">
        <f t="shared" si="10"/>
        <v>145209.12</v>
      </c>
      <c r="BC77" s="62" t="str">
        <f t="shared" si="11"/>
        <v>INR  One Lakh Forty Five Thousand Two Hundred &amp; Nine  and Paise Twelve Only</v>
      </c>
      <c r="IE77" s="16"/>
      <c r="IF77" s="16"/>
      <c r="IG77" s="16"/>
      <c r="IH77" s="16"/>
      <c r="II77" s="16"/>
    </row>
    <row r="78" spans="1:243" s="15" customFormat="1" ht="87.75" customHeight="1">
      <c r="A78" s="27">
        <v>66</v>
      </c>
      <c r="B78" s="69" t="s">
        <v>382</v>
      </c>
      <c r="C78" s="49" t="s">
        <v>118</v>
      </c>
      <c r="D78" s="80">
        <v>9600</v>
      </c>
      <c r="E78" s="84" t="s">
        <v>629</v>
      </c>
      <c r="F78" s="84">
        <v>14.87</v>
      </c>
      <c r="G78" s="63"/>
      <c r="H78" s="53"/>
      <c r="I78" s="52" t="s">
        <v>40</v>
      </c>
      <c r="J78" s="54">
        <f t="shared" si="8"/>
        <v>1</v>
      </c>
      <c r="K78" s="55" t="s">
        <v>65</v>
      </c>
      <c r="L78" s="55" t="s">
        <v>7</v>
      </c>
      <c r="M78" s="64"/>
      <c r="N78" s="63"/>
      <c r="O78" s="63"/>
      <c r="P78" s="65"/>
      <c r="Q78" s="63"/>
      <c r="R78" s="63"/>
      <c r="S78" s="65"/>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6">
        <f t="shared" si="9"/>
        <v>142752</v>
      </c>
      <c r="BB78" s="67">
        <f t="shared" si="10"/>
        <v>142752</v>
      </c>
      <c r="BC78" s="62" t="str">
        <f t="shared" si="11"/>
        <v>INR  One Lakh Forty Two Thousand Seven Hundred &amp; Fifty Two  Only</v>
      </c>
      <c r="IE78" s="16"/>
      <c r="IF78" s="16"/>
      <c r="IG78" s="16"/>
      <c r="IH78" s="16"/>
      <c r="II78" s="16"/>
    </row>
    <row r="79" spans="1:243" s="15" customFormat="1" ht="87.75" customHeight="1">
      <c r="A79" s="27">
        <v>67</v>
      </c>
      <c r="B79" s="69" t="s">
        <v>383</v>
      </c>
      <c r="C79" s="49" t="s">
        <v>119</v>
      </c>
      <c r="D79" s="80">
        <v>430</v>
      </c>
      <c r="E79" s="84" t="s">
        <v>629</v>
      </c>
      <c r="F79" s="84">
        <v>15.59</v>
      </c>
      <c r="G79" s="63"/>
      <c r="H79" s="53"/>
      <c r="I79" s="52" t="s">
        <v>40</v>
      </c>
      <c r="J79" s="54">
        <f t="shared" si="8"/>
        <v>1</v>
      </c>
      <c r="K79" s="55" t="s">
        <v>65</v>
      </c>
      <c r="L79" s="55" t="s">
        <v>7</v>
      </c>
      <c r="M79" s="64"/>
      <c r="N79" s="63"/>
      <c r="O79" s="63"/>
      <c r="P79" s="65"/>
      <c r="Q79" s="63"/>
      <c r="R79" s="63"/>
      <c r="S79" s="65"/>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6">
        <f t="shared" si="9"/>
        <v>6703.7</v>
      </c>
      <c r="BB79" s="67">
        <f t="shared" si="10"/>
        <v>6703.7</v>
      </c>
      <c r="BC79" s="62" t="str">
        <f t="shared" si="11"/>
        <v>INR  Six Thousand Seven Hundred &amp; Three  and Paise Seventy Only</v>
      </c>
      <c r="IE79" s="16"/>
      <c r="IF79" s="16"/>
      <c r="IG79" s="16"/>
      <c r="IH79" s="16"/>
      <c r="II79" s="16"/>
    </row>
    <row r="80" spans="1:243" s="15" customFormat="1" ht="87" customHeight="1">
      <c r="A80" s="27">
        <v>68</v>
      </c>
      <c r="B80" s="69" t="s">
        <v>384</v>
      </c>
      <c r="C80" s="49" t="s">
        <v>120</v>
      </c>
      <c r="D80" s="80">
        <v>225</v>
      </c>
      <c r="E80" s="84" t="s">
        <v>629</v>
      </c>
      <c r="F80" s="84">
        <v>16.31</v>
      </c>
      <c r="G80" s="63"/>
      <c r="H80" s="53"/>
      <c r="I80" s="52" t="s">
        <v>40</v>
      </c>
      <c r="J80" s="54">
        <f t="shared" si="8"/>
        <v>1</v>
      </c>
      <c r="K80" s="55" t="s">
        <v>65</v>
      </c>
      <c r="L80" s="55" t="s">
        <v>7</v>
      </c>
      <c r="M80" s="64"/>
      <c r="N80" s="63"/>
      <c r="O80" s="63"/>
      <c r="P80" s="65"/>
      <c r="Q80" s="63"/>
      <c r="R80" s="63"/>
      <c r="S80" s="65"/>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6">
        <f t="shared" si="9"/>
        <v>3669.75</v>
      </c>
      <c r="BB80" s="67">
        <f t="shared" si="10"/>
        <v>3669.75</v>
      </c>
      <c r="BC80" s="62" t="str">
        <f t="shared" si="11"/>
        <v>INR  Three Thousand Six Hundred &amp; Sixty Nine  and Paise Seventy Five Only</v>
      </c>
      <c r="IE80" s="16"/>
      <c r="IF80" s="16"/>
      <c r="IG80" s="16"/>
      <c r="IH80" s="16"/>
      <c r="II80" s="16"/>
    </row>
    <row r="81" spans="1:243" s="15" customFormat="1" ht="73.5" customHeight="1">
      <c r="A81" s="27">
        <v>69</v>
      </c>
      <c r="B81" s="69" t="s">
        <v>385</v>
      </c>
      <c r="C81" s="49" t="s">
        <v>121</v>
      </c>
      <c r="D81" s="80">
        <v>9600</v>
      </c>
      <c r="E81" s="84" t="s">
        <v>629</v>
      </c>
      <c r="F81" s="84">
        <v>53</v>
      </c>
      <c r="G81" s="63"/>
      <c r="H81" s="53"/>
      <c r="I81" s="52" t="s">
        <v>40</v>
      </c>
      <c r="J81" s="54">
        <f t="shared" si="8"/>
        <v>1</v>
      </c>
      <c r="K81" s="55" t="s">
        <v>65</v>
      </c>
      <c r="L81" s="55" t="s">
        <v>7</v>
      </c>
      <c r="M81" s="64"/>
      <c r="N81" s="63"/>
      <c r="O81" s="63"/>
      <c r="P81" s="65"/>
      <c r="Q81" s="63"/>
      <c r="R81" s="63"/>
      <c r="S81" s="65"/>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66">
        <f t="shared" si="9"/>
        <v>508800</v>
      </c>
      <c r="BB81" s="67">
        <f t="shared" si="10"/>
        <v>508800</v>
      </c>
      <c r="BC81" s="62" t="str">
        <f t="shared" si="11"/>
        <v>INR  Five Lakh Eight Thousand Eight Hundred    Only</v>
      </c>
      <c r="IE81" s="16"/>
      <c r="IF81" s="16"/>
      <c r="IG81" s="16"/>
      <c r="IH81" s="16"/>
      <c r="II81" s="16"/>
    </row>
    <row r="82" spans="1:243" s="15" customFormat="1" ht="87" customHeight="1">
      <c r="A82" s="27">
        <v>70</v>
      </c>
      <c r="B82" s="69" t="s">
        <v>386</v>
      </c>
      <c r="C82" s="49" t="s">
        <v>122</v>
      </c>
      <c r="D82" s="80">
        <v>3625</v>
      </c>
      <c r="E82" s="84" t="s">
        <v>629</v>
      </c>
      <c r="F82" s="84">
        <v>67</v>
      </c>
      <c r="G82" s="63"/>
      <c r="H82" s="53"/>
      <c r="I82" s="52" t="s">
        <v>40</v>
      </c>
      <c r="J82" s="54">
        <f t="shared" si="8"/>
        <v>1</v>
      </c>
      <c r="K82" s="55" t="s">
        <v>65</v>
      </c>
      <c r="L82" s="55" t="s">
        <v>7</v>
      </c>
      <c r="M82" s="64"/>
      <c r="N82" s="63"/>
      <c r="O82" s="63"/>
      <c r="P82" s="65"/>
      <c r="Q82" s="63"/>
      <c r="R82" s="63"/>
      <c r="S82" s="65"/>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6">
        <f t="shared" si="9"/>
        <v>242875</v>
      </c>
      <c r="BB82" s="67">
        <f t="shared" si="10"/>
        <v>242875</v>
      </c>
      <c r="BC82" s="62" t="str">
        <f t="shared" si="11"/>
        <v>INR  Two Lakh Forty Two Thousand Eight Hundred &amp; Seventy Five  Only</v>
      </c>
      <c r="IE82" s="16"/>
      <c r="IF82" s="16"/>
      <c r="IG82" s="16"/>
      <c r="IH82" s="16"/>
      <c r="II82" s="16"/>
    </row>
    <row r="83" spans="1:243" s="15" customFormat="1" ht="72.75" customHeight="1">
      <c r="A83" s="27">
        <v>71</v>
      </c>
      <c r="B83" s="69" t="s">
        <v>387</v>
      </c>
      <c r="C83" s="49" t="s">
        <v>123</v>
      </c>
      <c r="D83" s="80">
        <v>430</v>
      </c>
      <c r="E83" s="84" t="s">
        <v>629</v>
      </c>
      <c r="F83" s="84">
        <v>53.72</v>
      </c>
      <c r="G83" s="63"/>
      <c r="H83" s="53"/>
      <c r="I83" s="52" t="s">
        <v>40</v>
      </c>
      <c r="J83" s="54">
        <f t="shared" si="8"/>
        <v>1</v>
      </c>
      <c r="K83" s="55" t="s">
        <v>65</v>
      </c>
      <c r="L83" s="55" t="s">
        <v>7</v>
      </c>
      <c r="M83" s="64"/>
      <c r="N83" s="63"/>
      <c r="O83" s="63"/>
      <c r="P83" s="65"/>
      <c r="Q83" s="63"/>
      <c r="R83" s="63"/>
      <c r="S83" s="65"/>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66">
        <f t="shared" si="9"/>
        <v>23099.6</v>
      </c>
      <c r="BB83" s="67">
        <f t="shared" si="10"/>
        <v>23099.6</v>
      </c>
      <c r="BC83" s="62" t="str">
        <f t="shared" si="11"/>
        <v>INR  Twenty Three Thousand  &amp;Ninety Nine  and Paise Sixty Only</v>
      </c>
      <c r="IE83" s="16"/>
      <c r="IF83" s="16"/>
      <c r="IG83" s="16"/>
      <c r="IH83" s="16"/>
      <c r="II83" s="16"/>
    </row>
    <row r="84" spans="1:243" s="15" customFormat="1" ht="81">
      <c r="A84" s="27">
        <v>72</v>
      </c>
      <c r="B84" s="69" t="s">
        <v>388</v>
      </c>
      <c r="C84" s="49" t="s">
        <v>124</v>
      </c>
      <c r="D84" s="80">
        <v>225</v>
      </c>
      <c r="E84" s="84" t="s">
        <v>629</v>
      </c>
      <c r="F84" s="84">
        <v>54.44</v>
      </c>
      <c r="G84" s="63"/>
      <c r="H84" s="53"/>
      <c r="I84" s="52" t="s">
        <v>40</v>
      </c>
      <c r="J84" s="54">
        <f t="shared" si="8"/>
        <v>1</v>
      </c>
      <c r="K84" s="55" t="s">
        <v>65</v>
      </c>
      <c r="L84" s="55" t="s">
        <v>7</v>
      </c>
      <c r="M84" s="64"/>
      <c r="N84" s="63"/>
      <c r="O84" s="63"/>
      <c r="P84" s="65"/>
      <c r="Q84" s="63"/>
      <c r="R84" s="63"/>
      <c r="S84" s="65"/>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6">
        <f t="shared" si="9"/>
        <v>12249</v>
      </c>
      <c r="BB84" s="67">
        <f t="shared" si="10"/>
        <v>12249</v>
      </c>
      <c r="BC84" s="62" t="str">
        <f t="shared" si="11"/>
        <v>INR  Twelve Thousand Two Hundred &amp; Forty Nine  Only</v>
      </c>
      <c r="IE84" s="16"/>
      <c r="IF84" s="16"/>
      <c r="IG84" s="16"/>
      <c r="IH84" s="16"/>
      <c r="II84" s="16"/>
    </row>
    <row r="85" spans="1:243" s="15" customFormat="1" ht="54">
      <c r="A85" s="27">
        <v>73</v>
      </c>
      <c r="B85" s="69" t="s">
        <v>389</v>
      </c>
      <c r="C85" s="49" t="s">
        <v>125</v>
      </c>
      <c r="D85" s="80">
        <v>726</v>
      </c>
      <c r="E85" s="84" t="s">
        <v>629</v>
      </c>
      <c r="F85" s="84">
        <v>41</v>
      </c>
      <c r="G85" s="63"/>
      <c r="H85" s="53"/>
      <c r="I85" s="52" t="s">
        <v>40</v>
      </c>
      <c r="J85" s="54">
        <f t="shared" si="8"/>
        <v>1</v>
      </c>
      <c r="K85" s="55" t="s">
        <v>65</v>
      </c>
      <c r="L85" s="55" t="s">
        <v>7</v>
      </c>
      <c r="M85" s="64"/>
      <c r="N85" s="63"/>
      <c r="O85" s="63"/>
      <c r="P85" s="65"/>
      <c r="Q85" s="63"/>
      <c r="R85" s="63"/>
      <c r="S85" s="65"/>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66">
        <f t="shared" si="9"/>
        <v>29766</v>
      </c>
      <c r="BB85" s="67">
        <f t="shared" si="10"/>
        <v>29766</v>
      </c>
      <c r="BC85" s="62" t="str">
        <f t="shared" si="11"/>
        <v>INR  Twenty Nine Thousand Seven Hundred &amp; Sixty Six  Only</v>
      </c>
      <c r="IE85" s="16"/>
      <c r="IF85" s="16"/>
      <c r="IG85" s="16"/>
      <c r="IH85" s="16"/>
      <c r="II85" s="16"/>
    </row>
    <row r="86" spans="1:243" s="15" customFormat="1" ht="49.5" customHeight="1">
      <c r="A86" s="27">
        <v>74</v>
      </c>
      <c r="B86" s="69" t="s">
        <v>390</v>
      </c>
      <c r="C86" s="49" t="s">
        <v>126</v>
      </c>
      <c r="D86" s="80">
        <v>3282</v>
      </c>
      <c r="E86" s="84" t="s">
        <v>629</v>
      </c>
      <c r="F86" s="84">
        <v>31</v>
      </c>
      <c r="G86" s="63"/>
      <c r="H86" s="53"/>
      <c r="I86" s="52" t="s">
        <v>40</v>
      </c>
      <c r="J86" s="54">
        <f t="shared" si="8"/>
        <v>1</v>
      </c>
      <c r="K86" s="55" t="s">
        <v>65</v>
      </c>
      <c r="L86" s="55" t="s">
        <v>7</v>
      </c>
      <c r="M86" s="64"/>
      <c r="N86" s="63"/>
      <c r="O86" s="63"/>
      <c r="P86" s="65"/>
      <c r="Q86" s="63"/>
      <c r="R86" s="63"/>
      <c r="S86" s="65"/>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6">
        <f t="shared" si="9"/>
        <v>101742</v>
      </c>
      <c r="BB86" s="67">
        <f t="shared" si="10"/>
        <v>101742</v>
      </c>
      <c r="BC86" s="62" t="str">
        <f t="shared" si="11"/>
        <v>INR  One Lakh One Thousand Seven Hundred &amp; Forty Two  Only</v>
      </c>
      <c r="IE86" s="16"/>
      <c r="IF86" s="16"/>
      <c r="IG86" s="16"/>
      <c r="IH86" s="16"/>
      <c r="II86" s="16"/>
    </row>
    <row r="87" spans="1:243" s="15" customFormat="1" ht="93.75" customHeight="1">
      <c r="A87" s="27">
        <v>75</v>
      </c>
      <c r="B87" s="69" t="s">
        <v>391</v>
      </c>
      <c r="C87" s="49" t="s">
        <v>127</v>
      </c>
      <c r="D87" s="80">
        <v>726</v>
      </c>
      <c r="E87" s="84" t="s">
        <v>629</v>
      </c>
      <c r="F87" s="84">
        <v>89</v>
      </c>
      <c r="G87" s="63"/>
      <c r="H87" s="53"/>
      <c r="I87" s="52" t="s">
        <v>40</v>
      </c>
      <c r="J87" s="54">
        <f t="shared" si="8"/>
        <v>1</v>
      </c>
      <c r="K87" s="55" t="s">
        <v>65</v>
      </c>
      <c r="L87" s="55" t="s">
        <v>7</v>
      </c>
      <c r="M87" s="64"/>
      <c r="N87" s="63"/>
      <c r="O87" s="63"/>
      <c r="P87" s="65"/>
      <c r="Q87" s="63"/>
      <c r="R87" s="63"/>
      <c r="S87" s="65"/>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66">
        <f t="shared" si="9"/>
        <v>64614</v>
      </c>
      <c r="BB87" s="67">
        <f t="shared" si="10"/>
        <v>64614</v>
      </c>
      <c r="BC87" s="62" t="str">
        <f t="shared" si="11"/>
        <v>INR  Sixty Four Thousand Six Hundred &amp; Fourteen  Only</v>
      </c>
      <c r="IE87" s="16"/>
      <c r="IF87" s="16"/>
      <c r="IG87" s="16"/>
      <c r="IH87" s="16"/>
      <c r="II87" s="16"/>
    </row>
    <row r="88" spans="1:243" s="15" customFormat="1" ht="93.75" customHeight="1">
      <c r="A88" s="27">
        <v>76</v>
      </c>
      <c r="B88" s="69" t="s">
        <v>392</v>
      </c>
      <c r="C88" s="49" t="s">
        <v>128</v>
      </c>
      <c r="D88" s="80">
        <v>3282</v>
      </c>
      <c r="E88" s="84" t="s">
        <v>629</v>
      </c>
      <c r="F88" s="84">
        <v>86</v>
      </c>
      <c r="G88" s="63"/>
      <c r="H88" s="53"/>
      <c r="I88" s="52" t="s">
        <v>40</v>
      </c>
      <c r="J88" s="54">
        <f t="shared" si="8"/>
        <v>1</v>
      </c>
      <c r="K88" s="55" t="s">
        <v>65</v>
      </c>
      <c r="L88" s="55" t="s">
        <v>7</v>
      </c>
      <c r="M88" s="64"/>
      <c r="N88" s="63"/>
      <c r="O88" s="63"/>
      <c r="P88" s="65"/>
      <c r="Q88" s="63"/>
      <c r="R88" s="63"/>
      <c r="S88" s="65"/>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6">
        <f t="shared" si="9"/>
        <v>282252</v>
      </c>
      <c r="BB88" s="67">
        <f t="shared" si="10"/>
        <v>282252</v>
      </c>
      <c r="BC88" s="62" t="str">
        <f t="shared" si="11"/>
        <v>INR  Two Lakh Eighty Two Thousand Two Hundred &amp; Fifty Two  Only</v>
      </c>
      <c r="IE88" s="16"/>
      <c r="IF88" s="16"/>
      <c r="IG88" s="16"/>
      <c r="IH88" s="16"/>
      <c r="II88" s="16"/>
    </row>
    <row r="89" spans="1:243" s="15" customFormat="1" ht="90.75" customHeight="1">
      <c r="A89" s="27">
        <v>77</v>
      </c>
      <c r="B89" s="69" t="s">
        <v>393</v>
      </c>
      <c r="C89" s="49" t="s">
        <v>129</v>
      </c>
      <c r="D89" s="80">
        <v>12</v>
      </c>
      <c r="E89" s="84" t="s">
        <v>629</v>
      </c>
      <c r="F89" s="84">
        <v>809</v>
      </c>
      <c r="G89" s="63"/>
      <c r="H89" s="53"/>
      <c r="I89" s="52" t="s">
        <v>40</v>
      </c>
      <c r="J89" s="54">
        <f t="shared" si="8"/>
        <v>1</v>
      </c>
      <c r="K89" s="55" t="s">
        <v>65</v>
      </c>
      <c r="L89" s="55" t="s">
        <v>7</v>
      </c>
      <c r="M89" s="64"/>
      <c r="N89" s="63"/>
      <c r="O89" s="63"/>
      <c r="P89" s="65"/>
      <c r="Q89" s="63"/>
      <c r="R89" s="63"/>
      <c r="S89" s="65"/>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6">
        <f t="shared" si="9"/>
        <v>9708</v>
      </c>
      <c r="BB89" s="67">
        <f t="shared" si="10"/>
        <v>9708</v>
      </c>
      <c r="BC89" s="62" t="str">
        <f t="shared" si="11"/>
        <v>INR  Nine Thousand Seven Hundred &amp; Eight  Only</v>
      </c>
      <c r="IE89" s="16"/>
      <c r="IF89" s="16"/>
      <c r="IG89" s="16"/>
      <c r="IH89" s="16"/>
      <c r="II89" s="16"/>
    </row>
    <row r="90" spans="1:243" s="15" customFormat="1" ht="216">
      <c r="A90" s="27">
        <v>78</v>
      </c>
      <c r="B90" s="69" t="s">
        <v>394</v>
      </c>
      <c r="C90" s="49" t="s">
        <v>130</v>
      </c>
      <c r="D90" s="80">
        <v>4</v>
      </c>
      <c r="E90" s="84" t="s">
        <v>629</v>
      </c>
      <c r="F90" s="84">
        <v>2685</v>
      </c>
      <c r="G90" s="63"/>
      <c r="H90" s="53"/>
      <c r="I90" s="52" t="s">
        <v>40</v>
      </c>
      <c r="J90" s="54">
        <f t="shared" si="8"/>
        <v>1</v>
      </c>
      <c r="K90" s="55" t="s">
        <v>65</v>
      </c>
      <c r="L90" s="55" t="s">
        <v>7</v>
      </c>
      <c r="M90" s="64"/>
      <c r="N90" s="63"/>
      <c r="O90" s="63"/>
      <c r="P90" s="65"/>
      <c r="Q90" s="63"/>
      <c r="R90" s="63"/>
      <c r="S90" s="65"/>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6">
        <f t="shared" si="9"/>
        <v>10740</v>
      </c>
      <c r="BB90" s="67">
        <f t="shared" si="10"/>
        <v>10740</v>
      </c>
      <c r="BC90" s="62" t="str">
        <f t="shared" si="11"/>
        <v>INR  Ten Thousand Seven Hundred &amp; Forty  Only</v>
      </c>
      <c r="IE90" s="16"/>
      <c r="IF90" s="16"/>
      <c r="IG90" s="16"/>
      <c r="IH90" s="16"/>
      <c r="II90" s="16"/>
    </row>
    <row r="91" spans="1:243" s="15" customFormat="1" ht="189">
      <c r="A91" s="27">
        <v>79</v>
      </c>
      <c r="B91" s="68" t="s">
        <v>395</v>
      </c>
      <c r="C91" s="49" t="s">
        <v>131</v>
      </c>
      <c r="D91" s="80">
        <v>2969</v>
      </c>
      <c r="E91" s="84" t="s">
        <v>629</v>
      </c>
      <c r="F91" s="84">
        <v>851</v>
      </c>
      <c r="G91" s="63"/>
      <c r="H91" s="53"/>
      <c r="I91" s="52" t="s">
        <v>40</v>
      </c>
      <c r="J91" s="54">
        <f t="shared" si="8"/>
        <v>1</v>
      </c>
      <c r="K91" s="55" t="s">
        <v>65</v>
      </c>
      <c r="L91" s="55" t="s">
        <v>7</v>
      </c>
      <c r="M91" s="64"/>
      <c r="N91" s="63"/>
      <c r="O91" s="63"/>
      <c r="P91" s="65"/>
      <c r="Q91" s="63"/>
      <c r="R91" s="63"/>
      <c r="S91" s="65"/>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6">
        <f t="shared" si="9"/>
        <v>2526619</v>
      </c>
      <c r="BB91" s="67">
        <f t="shared" si="10"/>
        <v>2526619</v>
      </c>
      <c r="BC91" s="62" t="str">
        <f t="shared" si="11"/>
        <v>INR  Twenty Five Lakh Twenty Six Thousand Six Hundred &amp; Nineteen  Only</v>
      </c>
      <c r="IE91" s="16"/>
      <c r="IF91" s="16"/>
      <c r="IG91" s="16"/>
      <c r="IH91" s="16"/>
      <c r="II91" s="16"/>
    </row>
    <row r="92" spans="1:243" s="15" customFormat="1" ht="189">
      <c r="A92" s="27">
        <v>80</v>
      </c>
      <c r="B92" s="69" t="s">
        <v>396</v>
      </c>
      <c r="C92" s="49" t="s">
        <v>132</v>
      </c>
      <c r="D92" s="80">
        <v>580</v>
      </c>
      <c r="E92" s="84" t="s">
        <v>629</v>
      </c>
      <c r="F92" s="84">
        <v>856</v>
      </c>
      <c r="G92" s="63"/>
      <c r="H92" s="53"/>
      <c r="I92" s="52" t="s">
        <v>40</v>
      </c>
      <c r="J92" s="54">
        <f t="shared" si="8"/>
        <v>1</v>
      </c>
      <c r="K92" s="55" t="s">
        <v>65</v>
      </c>
      <c r="L92" s="55" t="s">
        <v>7</v>
      </c>
      <c r="M92" s="64"/>
      <c r="N92" s="63"/>
      <c r="O92" s="63"/>
      <c r="P92" s="65"/>
      <c r="Q92" s="63"/>
      <c r="R92" s="63"/>
      <c r="S92" s="65"/>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66">
        <f t="shared" si="9"/>
        <v>496480</v>
      </c>
      <c r="BB92" s="67">
        <f t="shared" si="10"/>
        <v>496480</v>
      </c>
      <c r="BC92" s="62" t="str">
        <f t="shared" si="11"/>
        <v>INR  Four Lakh Ninety Six Thousand Four Hundred &amp; Eighty  Only</v>
      </c>
      <c r="IE92" s="16"/>
      <c r="IF92" s="16"/>
      <c r="IG92" s="16"/>
      <c r="IH92" s="16"/>
      <c r="II92" s="16"/>
    </row>
    <row r="93" spans="1:243" s="15" customFormat="1" ht="189">
      <c r="A93" s="27">
        <v>81</v>
      </c>
      <c r="B93" s="69" t="s">
        <v>397</v>
      </c>
      <c r="C93" s="49" t="s">
        <v>133</v>
      </c>
      <c r="D93" s="80">
        <v>480</v>
      </c>
      <c r="E93" s="84" t="s">
        <v>629</v>
      </c>
      <c r="F93" s="84">
        <v>861</v>
      </c>
      <c r="G93" s="63"/>
      <c r="H93" s="53"/>
      <c r="I93" s="52" t="s">
        <v>40</v>
      </c>
      <c r="J93" s="54">
        <f t="shared" si="8"/>
        <v>1</v>
      </c>
      <c r="K93" s="55" t="s">
        <v>65</v>
      </c>
      <c r="L93" s="55" t="s">
        <v>7</v>
      </c>
      <c r="M93" s="64"/>
      <c r="N93" s="63"/>
      <c r="O93" s="63"/>
      <c r="P93" s="65"/>
      <c r="Q93" s="63"/>
      <c r="R93" s="63"/>
      <c r="S93" s="65"/>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6">
        <f t="shared" si="9"/>
        <v>413280</v>
      </c>
      <c r="BB93" s="67">
        <f t="shared" si="10"/>
        <v>413280</v>
      </c>
      <c r="BC93" s="62" t="str">
        <f t="shared" si="11"/>
        <v>INR  Four Lakh Thirteen Thousand Two Hundred &amp; Eighty  Only</v>
      </c>
      <c r="IE93" s="16"/>
      <c r="IF93" s="16"/>
      <c r="IG93" s="16"/>
      <c r="IH93" s="16"/>
      <c r="II93" s="16"/>
    </row>
    <row r="94" spans="1:243" s="15" customFormat="1" ht="189">
      <c r="A94" s="27">
        <v>82</v>
      </c>
      <c r="B94" s="69" t="s">
        <v>398</v>
      </c>
      <c r="C94" s="49" t="s">
        <v>134</v>
      </c>
      <c r="D94" s="80">
        <v>1080</v>
      </c>
      <c r="E94" s="84" t="s">
        <v>629</v>
      </c>
      <c r="F94" s="84">
        <v>844</v>
      </c>
      <c r="G94" s="63"/>
      <c r="H94" s="53"/>
      <c r="I94" s="52" t="s">
        <v>40</v>
      </c>
      <c r="J94" s="54">
        <f t="shared" si="8"/>
        <v>1</v>
      </c>
      <c r="K94" s="55" t="s">
        <v>65</v>
      </c>
      <c r="L94" s="55" t="s">
        <v>7</v>
      </c>
      <c r="M94" s="64"/>
      <c r="N94" s="63"/>
      <c r="O94" s="63"/>
      <c r="P94" s="65"/>
      <c r="Q94" s="63"/>
      <c r="R94" s="63"/>
      <c r="S94" s="65"/>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6">
        <f t="shared" si="9"/>
        <v>911520</v>
      </c>
      <c r="BB94" s="67">
        <f t="shared" si="10"/>
        <v>911520</v>
      </c>
      <c r="BC94" s="62" t="str">
        <f t="shared" si="11"/>
        <v>INR  Nine Lakh Eleven Thousand Five Hundred &amp; Twenty  Only</v>
      </c>
      <c r="IE94" s="16"/>
      <c r="IF94" s="16"/>
      <c r="IG94" s="16"/>
      <c r="IH94" s="16"/>
      <c r="II94" s="16"/>
    </row>
    <row r="95" spans="1:243" s="15" customFormat="1" ht="189">
      <c r="A95" s="27">
        <v>83</v>
      </c>
      <c r="B95" s="69" t="s">
        <v>399</v>
      </c>
      <c r="C95" s="49" t="s">
        <v>135</v>
      </c>
      <c r="D95" s="80">
        <v>234</v>
      </c>
      <c r="E95" s="84" t="s">
        <v>629</v>
      </c>
      <c r="F95" s="84">
        <v>849</v>
      </c>
      <c r="G95" s="63"/>
      <c r="H95" s="53"/>
      <c r="I95" s="52" t="s">
        <v>40</v>
      </c>
      <c r="J95" s="54">
        <f t="shared" si="8"/>
        <v>1</v>
      </c>
      <c r="K95" s="55" t="s">
        <v>65</v>
      </c>
      <c r="L95" s="55" t="s">
        <v>7</v>
      </c>
      <c r="M95" s="64"/>
      <c r="N95" s="63"/>
      <c r="O95" s="63"/>
      <c r="P95" s="65"/>
      <c r="Q95" s="63"/>
      <c r="R95" s="63"/>
      <c r="S95" s="65"/>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6">
        <f t="shared" si="9"/>
        <v>198666</v>
      </c>
      <c r="BB95" s="67">
        <f t="shared" si="10"/>
        <v>198666</v>
      </c>
      <c r="BC95" s="62" t="str">
        <f t="shared" si="11"/>
        <v>INR  One Lakh Ninety Eight Thousand Six Hundred &amp; Sixty Six  Only</v>
      </c>
      <c r="IE95" s="16"/>
      <c r="IF95" s="16"/>
      <c r="IG95" s="16"/>
      <c r="IH95" s="16"/>
      <c r="II95" s="16"/>
    </row>
    <row r="96" spans="1:243" s="15" customFormat="1" ht="189">
      <c r="A96" s="27">
        <v>84</v>
      </c>
      <c r="B96" s="69" t="s">
        <v>400</v>
      </c>
      <c r="C96" s="49" t="s">
        <v>136</v>
      </c>
      <c r="D96" s="80">
        <v>200</v>
      </c>
      <c r="E96" s="84" t="s">
        <v>629</v>
      </c>
      <c r="F96" s="84">
        <v>854</v>
      </c>
      <c r="G96" s="63"/>
      <c r="H96" s="53"/>
      <c r="I96" s="52" t="s">
        <v>40</v>
      </c>
      <c r="J96" s="54">
        <f t="shared" si="8"/>
        <v>1</v>
      </c>
      <c r="K96" s="55" t="s">
        <v>65</v>
      </c>
      <c r="L96" s="55" t="s">
        <v>7</v>
      </c>
      <c r="M96" s="64"/>
      <c r="N96" s="63"/>
      <c r="O96" s="63"/>
      <c r="P96" s="65"/>
      <c r="Q96" s="63"/>
      <c r="R96" s="63"/>
      <c r="S96" s="65"/>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6">
        <f t="shared" si="9"/>
        <v>170800</v>
      </c>
      <c r="BB96" s="67">
        <f t="shared" si="10"/>
        <v>170800</v>
      </c>
      <c r="BC96" s="62" t="str">
        <f t="shared" si="11"/>
        <v>INR  One Lakh Seventy Thousand Eight Hundred    Only</v>
      </c>
      <c r="IE96" s="16"/>
      <c r="IF96" s="16"/>
      <c r="IG96" s="16"/>
      <c r="IH96" s="16"/>
      <c r="II96" s="16"/>
    </row>
    <row r="97" spans="1:243" s="15" customFormat="1" ht="143.25" customHeight="1">
      <c r="A97" s="27">
        <v>85</v>
      </c>
      <c r="B97" s="69" t="s">
        <v>401</v>
      </c>
      <c r="C97" s="49" t="s">
        <v>137</v>
      </c>
      <c r="D97" s="80">
        <v>1963</v>
      </c>
      <c r="E97" s="84" t="s">
        <v>629</v>
      </c>
      <c r="F97" s="84">
        <v>1151</v>
      </c>
      <c r="G97" s="63"/>
      <c r="H97" s="53"/>
      <c r="I97" s="52" t="s">
        <v>40</v>
      </c>
      <c r="J97" s="54">
        <f t="shared" si="8"/>
        <v>1</v>
      </c>
      <c r="K97" s="55" t="s">
        <v>65</v>
      </c>
      <c r="L97" s="55" t="s">
        <v>7</v>
      </c>
      <c r="M97" s="64"/>
      <c r="N97" s="63"/>
      <c r="O97" s="63"/>
      <c r="P97" s="65"/>
      <c r="Q97" s="63"/>
      <c r="R97" s="63"/>
      <c r="S97" s="65"/>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6">
        <f t="shared" si="9"/>
        <v>2259413</v>
      </c>
      <c r="BB97" s="67">
        <f t="shared" si="10"/>
        <v>2259413</v>
      </c>
      <c r="BC97" s="62" t="str">
        <f t="shared" si="11"/>
        <v>INR  Twenty Two Lakh Fifty Nine Thousand Four Hundred &amp; Thirteen  Only</v>
      </c>
      <c r="IE97" s="16"/>
      <c r="IF97" s="16"/>
      <c r="IG97" s="16"/>
      <c r="IH97" s="16"/>
      <c r="II97" s="16"/>
    </row>
    <row r="98" spans="1:243" s="15" customFormat="1" ht="143.25" customHeight="1">
      <c r="A98" s="27">
        <v>86</v>
      </c>
      <c r="B98" s="69" t="s">
        <v>402</v>
      </c>
      <c r="C98" s="49" t="s">
        <v>138</v>
      </c>
      <c r="D98" s="80">
        <v>1866</v>
      </c>
      <c r="E98" s="84" t="s">
        <v>629</v>
      </c>
      <c r="F98" s="84">
        <v>1163</v>
      </c>
      <c r="G98" s="63"/>
      <c r="H98" s="53"/>
      <c r="I98" s="52" t="s">
        <v>40</v>
      </c>
      <c r="J98" s="54">
        <f t="shared" si="8"/>
        <v>1</v>
      </c>
      <c r="K98" s="55" t="s">
        <v>65</v>
      </c>
      <c r="L98" s="55" t="s">
        <v>7</v>
      </c>
      <c r="M98" s="64"/>
      <c r="N98" s="63"/>
      <c r="O98" s="63"/>
      <c r="P98" s="65"/>
      <c r="Q98" s="63"/>
      <c r="R98" s="63"/>
      <c r="S98" s="65"/>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6">
        <f t="shared" si="9"/>
        <v>2170158</v>
      </c>
      <c r="BB98" s="67">
        <f t="shared" si="10"/>
        <v>2170158</v>
      </c>
      <c r="BC98" s="62" t="str">
        <f t="shared" si="11"/>
        <v>INR  Twenty One Lakh Seventy Thousand One Hundred &amp; Fifty Eight  Only</v>
      </c>
      <c r="IE98" s="16"/>
      <c r="IF98" s="16"/>
      <c r="IG98" s="16"/>
      <c r="IH98" s="16"/>
      <c r="II98" s="16"/>
    </row>
    <row r="99" spans="1:243" s="15" customFormat="1" ht="141.75" customHeight="1">
      <c r="A99" s="27">
        <v>87</v>
      </c>
      <c r="B99" s="69" t="s">
        <v>403</v>
      </c>
      <c r="C99" s="49" t="s">
        <v>139</v>
      </c>
      <c r="D99" s="80">
        <v>1372</v>
      </c>
      <c r="E99" s="84" t="s">
        <v>629</v>
      </c>
      <c r="F99" s="84">
        <v>1175</v>
      </c>
      <c r="G99" s="63"/>
      <c r="H99" s="53"/>
      <c r="I99" s="52" t="s">
        <v>40</v>
      </c>
      <c r="J99" s="54">
        <f t="shared" si="8"/>
        <v>1</v>
      </c>
      <c r="K99" s="55" t="s">
        <v>65</v>
      </c>
      <c r="L99" s="55" t="s">
        <v>7</v>
      </c>
      <c r="M99" s="64"/>
      <c r="N99" s="63"/>
      <c r="O99" s="63"/>
      <c r="P99" s="65"/>
      <c r="Q99" s="63"/>
      <c r="R99" s="63"/>
      <c r="S99" s="65"/>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66">
        <f t="shared" si="9"/>
        <v>1612100</v>
      </c>
      <c r="BB99" s="67">
        <f t="shared" si="10"/>
        <v>1612100</v>
      </c>
      <c r="BC99" s="62" t="str">
        <f t="shared" si="11"/>
        <v>INR  Sixteen Lakh Twelve Thousand One Hundred    Only</v>
      </c>
      <c r="IE99" s="16"/>
      <c r="IF99" s="16"/>
      <c r="IG99" s="16"/>
      <c r="IH99" s="16"/>
      <c r="II99" s="16"/>
    </row>
    <row r="100" spans="1:243" s="15" customFormat="1" ht="175.5">
      <c r="A100" s="27">
        <v>88</v>
      </c>
      <c r="B100" s="68" t="s">
        <v>404</v>
      </c>
      <c r="C100" s="49" t="s">
        <v>140</v>
      </c>
      <c r="D100" s="80">
        <v>215</v>
      </c>
      <c r="E100" s="84" t="s">
        <v>629</v>
      </c>
      <c r="F100" s="84">
        <v>1292</v>
      </c>
      <c r="G100" s="63"/>
      <c r="H100" s="53"/>
      <c r="I100" s="52" t="s">
        <v>40</v>
      </c>
      <c r="J100" s="54">
        <f t="shared" si="8"/>
        <v>1</v>
      </c>
      <c r="K100" s="55" t="s">
        <v>65</v>
      </c>
      <c r="L100" s="55" t="s">
        <v>7</v>
      </c>
      <c r="M100" s="64"/>
      <c r="N100" s="63"/>
      <c r="O100" s="63"/>
      <c r="P100" s="65"/>
      <c r="Q100" s="63"/>
      <c r="R100" s="63"/>
      <c r="S100" s="65"/>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6">
        <f t="shared" si="9"/>
        <v>277780</v>
      </c>
      <c r="BB100" s="67">
        <f t="shared" si="10"/>
        <v>277780</v>
      </c>
      <c r="BC100" s="62" t="str">
        <f t="shared" si="11"/>
        <v>INR  Two Lakh Seventy Seven Thousand Seven Hundred &amp; Eighty  Only</v>
      </c>
      <c r="IE100" s="16"/>
      <c r="IF100" s="16"/>
      <c r="IG100" s="16"/>
      <c r="IH100" s="16"/>
      <c r="II100" s="16"/>
    </row>
    <row r="101" spans="1:243" s="15" customFormat="1" ht="175.5">
      <c r="A101" s="27">
        <v>89</v>
      </c>
      <c r="B101" s="69" t="s">
        <v>405</v>
      </c>
      <c r="C101" s="49" t="s">
        <v>141</v>
      </c>
      <c r="D101" s="80">
        <v>205</v>
      </c>
      <c r="E101" s="84" t="s">
        <v>629</v>
      </c>
      <c r="F101" s="84">
        <v>1297</v>
      </c>
      <c r="G101" s="63"/>
      <c r="H101" s="53"/>
      <c r="I101" s="52" t="s">
        <v>40</v>
      </c>
      <c r="J101" s="54">
        <f t="shared" si="8"/>
        <v>1</v>
      </c>
      <c r="K101" s="55" t="s">
        <v>65</v>
      </c>
      <c r="L101" s="55" t="s">
        <v>7</v>
      </c>
      <c r="M101" s="64"/>
      <c r="N101" s="63"/>
      <c r="O101" s="63"/>
      <c r="P101" s="65"/>
      <c r="Q101" s="63"/>
      <c r="R101" s="63"/>
      <c r="S101" s="65"/>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6">
        <f t="shared" si="9"/>
        <v>265885</v>
      </c>
      <c r="BB101" s="67">
        <f t="shared" si="10"/>
        <v>265885</v>
      </c>
      <c r="BC101" s="62" t="str">
        <f t="shared" si="11"/>
        <v>INR  Two Lakh Sixty Five Thousand Eight Hundred &amp; Eighty Five  Only</v>
      </c>
      <c r="IE101" s="16"/>
      <c r="IF101" s="16"/>
      <c r="IG101" s="16"/>
      <c r="IH101" s="16"/>
      <c r="II101" s="16"/>
    </row>
    <row r="102" spans="1:243" s="15" customFormat="1" ht="175.5">
      <c r="A102" s="27">
        <v>90</v>
      </c>
      <c r="B102" s="69" t="s">
        <v>406</v>
      </c>
      <c r="C102" s="49" t="s">
        <v>142</v>
      </c>
      <c r="D102" s="80">
        <v>160</v>
      </c>
      <c r="E102" s="84" t="s">
        <v>629</v>
      </c>
      <c r="F102" s="84">
        <v>1302</v>
      </c>
      <c r="G102" s="63"/>
      <c r="H102" s="53"/>
      <c r="I102" s="52" t="s">
        <v>40</v>
      </c>
      <c r="J102" s="54">
        <f t="shared" si="8"/>
        <v>1</v>
      </c>
      <c r="K102" s="55" t="s">
        <v>65</v>
      </c>
      <c r="L102" s="55" t="s">
        <v>7</v>
      </c>
      <c r="M102" s="64"/>
      <c r="N102" s="63"/>
      <c r="O102" s="63"/>
      <c r="P102" s="65"/>
      <c r="Q102" s="63"/>
      <c r="R102" s="63"/>
      <c r="S102" s="65"/>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6">
        <f t="shared" si="9"/>
        <v>208320</v>
      </c>
      <c r="BB102" s="67">
        <f t="shared" si="10"/>
        <v>208320</v>
      </c>
      <c r="BC102" s="62" t="str">
        <f t="shared" si="11"/>
        <v>INR  Two Lakh Eight Thousand Three Hundred &amp; Twenty  Only</v>
      </c>
      <c r="IE102" s="16"/>
      <c r="IF102" s="16"/>
      <c r="IG102" s="16"/>
      <c r="IH102" s="16"/>
      <c r="II102" s="16"/>
    </row>
    <row r="103" spans="1:243" s="15" customFormat="1" ht="40.5">
      <c r="A103" s="27">
        <v>91</v>
      </c>
      <c r="B103" s="69" t="s">
        <v>407</v>
      </c>
      <c r="C103" s="49" t="s">
        <v>143</v>
      </c>
      <c r="D103" s="80">
        <v>1550</v>
      </c>
      <c r="E103" s="84" t="s">
        <v>633</v>
      </c>
      <c r="F103" s="84">
        <v>226</v>
      </c>
      <c r="G103" s="63"/>
      <c r="H103" s="53"/>
      <c r="I103" s="52" t="s">
        <v>40</v>
      </c>
      <c r="J103" s="54">
        <f t="shared" si="8"/>
        <v>1</v>
      </c>
      <c r="K103" s="55" t="s">
        <v>65</v>
      </c>
      <c r="L103" s="55" t="s">
        <v>7</v>
      </c>
      <c r="M103" s="64"/>
      <c r="N103" s="63"/>
      <c r="O103" s="63"/>
      <c r="P103" s="65"/>
      <c r="Q103" s="63"/>
      <c r="R103" s="63"/>
      <c r="S103" s="65"/>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66">
        <f t="shared" si="9"/>
        <v>350300</v>
      </c>
      <c r="BB103" s="67">
        <f t="shared" si="10"/>
        <v>350300</v>
      </c>
      <c r="BC103" s="62" t="str">
        <f t="shared" si="11"/>
        <v>INR  Three Lakh Fifty Thousand Three Hundred    Only</v>
      </c>
      <c r="IE103" s="16"/>
      <c r="IF103" s="16"/>
      <c r="IG103" s="16"/>
      <c r="IH103" s="16"/>
      <c r="II103" s="16"/>
    </row>
    <row r="104" spans="1:243" s="15" customFormat="1" ht="40.5">
      <c r="A104" s="27">
        <v>92</v>
      </c>
      <c r="B104" s="69" t="s">
        <v>408</v>
      </c>
      <c r="C104" s="49" t="s">
        <v>144</v>
      </c>
      <c r="D104" s="80">
        <v>1550</v>
      </c>
      <c r="E104" s="84" t="s">
        <v>629</v>
      </c>
      <c r="F104" s="84">
        <v>211</v>
      </c>
      <c r="G104" s="63"/>
      <c r="H104" s="53"/>
      <c r="I104" s="52" t="s">
        <v>40</v>
      </c>
      <c r="J104" s="54">
        <f t="shared" si="8"/>
        <v>1</v>
      </c>
      <c r="K104" s="55" t="s">
        <v>65</v>
      </c>
      <c r="L104" s="55" t="s">
        <v>7</v>
      </c>
      <c r="M104" s="64"/>
      <c r="N104" s="63"/>
      <c r="O104" s="63"/>
      <c r="P104" s="65"/>
      <c r="Q104" s="63"/>
      <c r="R104" s="63"/>
      <c r="S104" s="65"/>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66">
        <f t="shared" si="9"/>
        <v>327050</v>
      </c>
      <c r="BB104" s="67">
        <f t="shared" si="10"/>
        <v>327050</v>
      </c>
      <c r="BC104" s="62" t="str">
        <f t="shared" si="11"/>
        <v>INR  Three Lakh Twenty Seven Thousand  &amp;Fifty  Only</v>
      </c>
      <c r="IE104" s="16"/>
      <c r="IF104" s="16"/>
      <c r="IG104" s="16"/>
      <c r="IH104" s="16"/>
      <c r="II104" s="16"/>
    </row>
    <row r="105" spans="1:243" s="15" customFormat="1" ht="185.25" customHeight="1">
      <c r="A105" s="27">
        <v>93</v>
      </c>
      <c r="B105" s="69" t="s">
        <v>409</v>
      </c>
      <c r="C105" s="49" t="s">
        <v>145</v>
      </c>
      <c r="D105" s="80">
        <v>1630</v>
      </c>
      <c r="E105" s="84" t="s">
        <v>629</v>
      </c>
      <c r="F105" s="84">
        <v>372</v>
      </c>
      <c r="G105" s="63"/>
      <c r="H105" s="53"/>
      <c r="I105" s="52" t="s">
        <v>40</v>
      </c>
      <c r="J105" s="54">
        <f t="shared" si="8"/>
        <v>1</v>
      </c>
      <c r="K105" s="55" t="s">
        <v>65</v>
      </c>
      <c r="L105" s="55" t="s">
        <v>7</v>
      </c>
      <c r="M105" s="64"/>
      <c r="N105" s="63"/>
      <c r="O105" s="63"/>
      <c r="P105" s="65"/>
      <c r="Q105" s="63"/>
      <c r="R105" s="63"/>
      <c r="S105" s="65"/>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6">
        <f t="shared" si="9"/>
        <v>606360</v>
      </c>
      <c r="BB105" s="67">
        <f t="shared" si="10"/>
        <v>606360</v>
      </c>
      <c r="BC105" s="62" t="str">
        <f t="shared" si="11"/>
        <v>INR  Six Lakh Six Thousand Three Hundred &amp; Sixty  Only</v>
      </c>
      <c r="IE105" s="16"/>
      <c r="IF105" s="16"/>
      <c r="IG105" s="16"/>
      <c r="IH105" s="16"/>
      <c r="II105" s="16"/>
    </row>
    <row r="106" spans="1:243" s="15" customFormat="1" ht="187.5" customHeight="1">
      <c r="A106" s="27">
        <v>94</v>
      </c>
      <c r="B106" s="69" t="s">
        <v>410</v>
      </c>
      <c r="C106" s="49" t="s">
        <v>146</v>
      </c>
      <c r="D106" s="80">
        <v>1829</v>
      </c>
      <c r="E106" s="84" t="s">
        <v>629</v>
      </c>
      <c r="F106" s="84">
        <v>377.58</v>
      </c>
      <c r="G106" s="63"/>
      <c r="H106" s="53"/>
      <c r="I106" s="52" t="s">
        <v>40</v>
      </c>
      <c r="J106" s="54">
        <f t="shared" si="8"/>
        <v>1</v>
      </c>
      <c r="K106" s="55" t="s">
        <v>65</v>
      </c>
      <c r="L106" s="55" t="s">
        <v>7</v>
      </c>
      <c r="M106" s="64"/>
      <c r="N106" s="63"/>
      <c r="O106" s="63"/>
      <c r="P106" s="65"/>
      <c r="Q106" s="63"/>
      <c r="R106" s="63"/>
      <c r="S106" s="65"/>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6">
        <f t="shared" si="9"/>
        <v>690593.82</v>
      </c>
      <c r="BB106" s="67">
        <f t="shared" si="10"/>
        <v>690593.82</v>
      </c>
      <c r="BC106" s="62" t="str">
        <f t="shared" si="11"/>
        <v>INR  Six Lakh Ninety Thousand Five Hundred &amp; Ninety Three  and Paise Eighty Two Only</v>
      </c>
      <c r="IE106" s="16"/>
      <c r="IF106" s="16"/>
      <c r="IG106" s="16"/>
      <c r="IH106" s="16"/>
      <c r="II106" s="16"/>
    </row>
    <row r="107" spans="1:243" s="15" customFormat="1" ht="182.25" customHeight="1">
      <c r="A107" s="27">
        <v>95</v>
      </c>
      <c r="B107" s="69" t="s">
        <v>411</v>
      </c>
      <c r="C107" s="49" t="s">
        <v>147</v>
      </c>
      <c r="D107" s="80">
        <v>4613</v>
      </c>
      <c r="E107" s="84" t="s">
        <v>629</v>
      </c>
      <c r="F107" s="84">
        <v>383.24</v>
      </c>
      <c r="G107" s="63"/>
      <c r="H107" s="53"/>
      <c r="I107" s="52" t="s">
        <v>40</v>
      </c>
      <c r="J107" s="54">
        <f t="shared" si="8"/>
        <v>1</v>
      </c>
      <c r="K107" s="55" t="s">
        <v>65</v>
      </c>
      <c r="L107" s="55" t="s">
        <v>7</v>
      </c>
      <c r="M107" s="64"/>
      <c r="N107" s="63"/>
      <c r="O107" s="63"/>
      <c r="P107" s="65"/>
      <c r="Q107" s="63"/>
      <c r="R107" s="63"/>
      <c r="S107" s="65"/>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6">
        <f t="shared" si="9"/>
        <v>1767886.12</v>
      </c>
      <c r="BB107" s="67">
        <f t="shared" si="10"/>
        <v>1767886.12</v>
      </c>
      <c r="BC107" s="62" t="str">
        <f t="shared" si="11"/>
        <v>INR  Seventeen Lakh Sixty Seven Thousand Eight Hundred &amp; Eighty Six  and Paise Twelve Only</v>
      </c>
      <c r="IE107" s="16"/>
      <c r="IF107" s="16"/>
      <c r="IG107" s="16"/>
      <c r="IH107" s="16"/>
      <c r="II107" s="16"/>
    </row>
    <row r="108" spans="1:243" s="15" customFormat="1" ht="243">
      <c r="A108" s="27">
        <v>96</v>
      </c>
      <c r="B108" s="69" t="s">
        <v>412</v>
      </c>
      <c r="C108" s="49" t="s">
        <v>148</v>
      </c>
      <c r="D108" s="80">
        <v>324</v>
      </c>
      <c r="E108" s="84" t="s">
        <v>629</v>
      </c>
      <c r="F108" s="84">
        <v>1869</v>
      </c>
      <c r="G108" s="63"/>
      <c r="H108" s="53"/>
      <c r="I108" s="52" t="s">
        <v>40</v>
      </c>
      <c r="J108" s="54">
        <f t="shared" si="8"/>
        <v>1</v>
      </c>
      <c r="K108" s="55" t="s">
        <v>65</v>
      </c>
      <c r="L108" s="55" t="s">
        <v>7</v>
      </c>
      <c r="M108" s="64"/>
      <c r="N108" s="63"/>
      <c r="O108" s="63"/>
      <c r="P108" s="65"/>
      <c r="Q108" s="63"/>
      <c r="R108" s="63"/>
      <c r="S108" s="65"/>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6">
        <f t="shared" si="9"/>
        <v>605556</v>
      </c>
      <c r="BB108" s="67">
        <f t="shared" si="10"/>
        <v>605556</v>
      </c>
      <c r="BC108" s="62" t="str">
        <f t="shared" si="11"/>
        <v>INR  Six Lakh Five Thousand Five Hundred &amp; Fifty Six  Only</v>
      </c>
      <c r="IE108" s="16"/>
      <c r="IF108" s="16"/>
      <c r="IG108" s="16"/>
      <c r="IH108" s="16"/>
      <c r="II108" s="16"/>
    </row>
    <row r="109" spans="1:243" s="15" customFormat="1" ht="243">
      <c r="A109" s="27">
        <v>97</v>
      </c>
      <c r="B109" s="69" t="s">
        <v>413</v>
      </c>
      <c r="C109" s="49" t="s">
        <v>149</v>
      </c>
      <c r="D109" s="80">
        <v>148</v>
      </c>
      <c r="E109" s="84" t="s">
        <v>629</v>
      </c>
      <c r="F109" s="84">
        <v>1897.04</v>
      </c>
      <c r="G109" s="63"/>
      <c r="H109" s="53"/>
      <c r="I109" s="52" t="s">
        <v>40</v>
      </c>
      <c r="J109" s="54">
        <f t="shared" si="8"/>
        <v>1</v>
      </c>
      <c r="K109" s="55" t="s">
        <v>65</v>
      </c>
      <c r="L109" s="55" t="s">
        <v>7</v>
      </c>
      <c r="M109" s="64"/>
      <c r="N109" s="63"/>
      <c r="O109" s="63"/>
      <c r="P109" s="65"/>
      <c r="Q109" s="63"/>
      <c r="R109" s="63"/>
      <c r="S109" s="65"/>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6">
        <f t="shared" si="9"/>
        <v>280761.92</v>
      </c>
      <c r="BB109" s="67">
        <f t="shared" si="10"/>
        <v>280761.92</v>
      </c>
      <c r="BC109" s="62" t="str">
        <f t="shared" si="11"/>
        <v>INR  Two Lakh Eighty Thousand Seven Hundred &amp; Sixty One  and Paise Ninety Two Only</v>
      </c>
      <c r="IE109" s="16"/>
      <c r="IF109" s="16"/>
      <c r="IG109" s="16"/>
      <c r="IH109" s="16"/>
      <c r="II109" s="16"/>
    </row>
    <row r="110" spans="1:243" s="15" customFormat="1" ht="216">
      <c r="A110" s="27">
        <v>98</v>
      </c>
      <c r="B110" s="69" t="s">
        <v>414</v>
      </c>
      <c r="C110" s="49" t="s">
        <v>150</v>
      </c>
      <c r="D110" s="80">
        <v>115</v>
      </c>
      <c r="E110" s="84" t="s">
        <v>629</v>
      </c>
      <c r="F110" s="84">
        <v>1925.49</v>
      </c>
      <c r="G110" s="63"/>
      <c r="H110" s="53"/>
      <c r="I110" s="52" t="s">
        <v>40</v>
      </c>
      <c r="J110" s="54">
        <f t="shared" si="8"/>
        <v>1</v>
      </c>
      <c r="K110" s="55" t="s">
        <v>65</v>
      </c>
      <c r="L110" s="55" t="s">
        <v>7</v>
      </c>
      <c r="M110" s="64"/>
      <c r="N110" s="63"/>
      <c r="O110" s="63"/>
      <c r="P110" s="65"/>
      <c r="Q110" s="63"/>
      <c r="R110" s="63"/>
      <c r="S110" s="65"/>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66">
        <f t="shared" si="9"/>
        <v>221431.35</v>
      </c>
      <c r="BB110" s="67">
        <f t="shared" si="10"/>
        <v>221431.35</v>
      </c>
      <c r="BC110" s="62" t="str">
        <f t="shared" si="11"/>
        <v>INR  Two Lakh Twenty One Thousand Four Hundred &amp; Thirty One  and Paise Thirty Five Only</v>
      </c>
      <c r="IE110" s="16"/>
      <c r="IF110" s="16"/>
      <c r="IG110" s="16"/>
      <c r="IH110" s="16"/>
      <c r="II110" s="16"/>
    </row>
    <row r="111" spans="1:243" s="15" customFormat="1" ht="40.5">
      <c r="A111" s="27">
        <v>99</v>
      </c>
      <c r="B111" s="68" t="s">
        <v>415</v>
      </c>
      <c r="C111" s="49" t="s">
        <v>151</v>
      </c>
      <c r="D111" s="80">
        <v>2116</v>
      </c>
      <c r="E111" s="84" t="s">
        <v>634</v>
      </c>
      <c r="F111" s="84">
        <v>41</v>
      </c>
      <c r="G111" s="63"/>
      <c r="H111" s="53"/>
      <c r="I111" s="52" t="s">
        <v>40</v>
      </c>
      <c r="J111" s="54">
        <f t="shared" si="8"/>
        <v>1</v>
      </c>
      <c r="K111" s="55" t="s">
        <v>65</v>
      </c>
      <c r="L111" s="55" t="s">
        <v>7</v>
      </c>
      <c r="M111" s="64"/>
      <c r="N111" s="63"/>
      <c r="O111" s="63"/>
      <c r="P111" s="65"/>
      <c r="Q111" s="63"/>
      <c r="R111" s="63"/>
      <c r="S111" s="65"/>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6">
        <f t="shared" si="9"/>
        <v>86756</v>
      </c>
      <c r="BB111" s="67">
        <f t="shared" si="10"/>
        <v>86756</v>
      </c>
      <c r="BC111" s="62" t="str">
        <f t="shared" si="11"/>
        <v>INR  Eighty Six Thousand Seven Hundred &amp; Fifty Six  Only</v>
      </c>
      <c r="IE111" s="16"/>
      <c r="IF111" s="16"/>
      <c r="IG111" s="16"/>
      <c r="IH111" s="16"/>
      <c r="II111" s="16"/>
    </row>
    <row r="112" spans="1:243" s="15" customFormat="1" ht="40.5">
      <c r="A112" s="27">
        <v>100</v>
      </c>
      <c r="B112" s="68" t="s">
        <v>416</v>
      </c>
      <c r="C112" s="49" t="s">
        <v>152</v>
      </c>
      <c r="D112" s="80">
        <v>2116</v>
      </c>
      <c r="E112" s="84" t="s">
        <v>634</v>
      </c>
      <c r="F112" s="84">
        <v>29</v>
      </c>
      <c r="G112" s="63"/>
      <c r="H112" s="53"/>
      <c r="I112" s="52" t="s">
        <v>40</v>
      </c>
      <c r="J112" s="54">
        <f t="shared" si="8"/>
        <v>1</v>
      </c>
      <c r="K112" s="55" t="s">
        <v>65</v>
      </c>
      <c r="L112" s="55" t="s">
        <v>7</v>
      </c>
      <c r="M112" s="64"/>
      <c r="N112" s="63"/>
      <c r="O112" s="63"/>
      <c r="P112" s="65"/>
      <c r="Q112" s="63"/>
      <c r="R112" s="63"/>
      <c r="S112" s="65"/>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66">
        <f t="shared" si="9"/>
        <v>61364</v>
      </c>
      <c r="BB112" s="67">
        <f t="shared" si="10"/>
        <v>61364</v>
      </c>
      <c r="BC112" s="62" t="str">
        <f t="shared" si="11"/>
        <v>INR  Sixty One Thousand Three Hundred &amp; Sixty Four  Only</v>
      </c>
      <c r="IE112" s="16"/>
      <c r="IF112" s="16"/>
      <c r="IG112" s="16"/>
      <c r="IH112" s="16"/>
      <c r="II112" s="16"/>
    </row>
    <row r="113" spans="1:243" s="15" customFormat="1" ht="40.5">
      <c r="A113" s="27">
        <v>101</v>
      </c>
      <c r="B113" s="69" t="s">
        <v>417</v>
      </c>
      <c r="C113" s="49" t="s">
        <v>153</v>
      </c>
      <c r="D113" s="80">
        <v>10350</v>
      </c>
      <c r="E113" s="84" t="s">
        <v>635</v>
      </c>
      <c r="F113" s="84">
        <v>77</v>
      </c>
      <c r="G113" s="63"/>
      <c r="H113" s="53"/>
      <c r="I113" s="52" t="s">
        <v>40</v>
      </c>
      <c r="J113" s="54">
        <f t="shared" si="8"/>
        <v>1</v>
      </c>
      <c r="K113" s="55" t="s">
        <v>65</v>
      </c>
      <c r="L113" s="55" t="s">
        <v>7</v>
      </c>
      <c r="M113" s="64"/>
      <c r="N113" s="63"/>
      <c r="O113" s="63"/>
      <c r="P113" s="65"/>
      <c r="Q113" s="63"/>
      <c r="R113" s="63"/>
      <c r="S113" s="65"/>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6">
        <f t="shared" si="9"/>
        <v>796950</v>
      </c>
      <c r="BB113" s="67">
        <f t="shared" si="10"/>
        <v>796950</v>
      </c>
      <c r="BC113" s="62" t="str">
        <f t="shared" si="11"/>
        <v>INR  Seven Lakh Ninety Six Thousand Nine Hundred &amp; Fifty  Only</v>
      </c>
      <c r="IE113" s="16"/>
      <c r="IF113" s="16"/>
      <c r="IG113" s="16"/>
      <c r="IH113" s="16"/>
      <c r="II113" s="16"/>
    </row>
    <row r="114" spans="1:243" s="15" customFormat="1" ht="54">
      <c r="A114" s="27">
        <v>102</v>
      </c>
      <c r="B114" s="69" t="s">
        <v>418</v>
      </c>
      <c r="C114" s="49" t="s">
        <v>154</v>
      </c>
      <c r="D114" s="81">
        <v>1244</v>
      </c>
      <c r="E114" s="86" t="s">
        <v>630</v>
      </c>
      <c r="F114" s="86">
        <v>615</v>
      </c>
      <c r="G114" s="63"/>
      <c r="H114" s="53"/>
      <c r="I114" s="52" t="s">
        <v>40</v>
      </c>
      <c r="J114" s="54">
        <f t="shared" si="8"/>
        <v>1</v>
      </c>
      <c r="K114" s="55" t="s">
        <v>65</v>
      </c>
      <c r="L114" s="55" t="s">
        <v>7</v>
      </c>
      <c r="M114" s="64"/>
      <c r="N114" s="63"/>
      <c r="O114" s="63"/>
      <c r="P114" s="65"/>
      <c r="Q114" s="63"/>
      <c r="R114" s="63"/>
      <c r="S114" s="65"/>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66">
        <f t="shared" si="9"/>
        <v>765060</v>
      </c>
      <c r="BB114" s="67">
        <f t="shared" si="10"/>
        <v>765060</v>
      </c>
      <c r="BC114" s="62" t="str">
        <f t="shared" si="11"/>
        <v>INR  Seven Lakh Sixty Five Thousand  &amp;Sixty  Only</v>
      </c>
      <c r="IE114" s="16"/>
      <c r="IF114" s="16"/>
      <c r="IG114" s="16"/>
      <c r="IH114" s="16"/>
      <c r="II114" s="16"/>
    </row>
    <row r="115" spans="1:243" s="15" customFormat="1" ht="81">
      <c r="A115" s="27">
        <v>103</v>
      </c>
      <c r="B115" s="69" t="s">
        <v>419</v>
      </c>
      <c r="C115" s="49" t="s">
        <v>155</v>
      </c>
      <c r="D115" s="80">
        <v>115.7</v>
      </c>
      <c r="E115" s="84" t="s">
        <v>314</v>
      </c>
      <c r="F115" s="84">
        <v>8053</v>
      </c>
      <c r="G115" s="63"/>
      <c r="H115" s="53"/>
      <c r="I115" s="52" t="s">
        <v>40</v>
      </c>
      <c r="J115" s="54">
        <f t="shared" si="8"/>
        <v>1</v>
      </c>
      <c r="K115" s="55" t="s">
        <v>65</v>
      </c>
      <c r="L115" s="55" t="s">
        <v>7</v>
      </c>
      <c r="M115" s="64"/>
      <c r="N115" s="63"/>
      <c r="O115" s="63"/>
      <c r="P115" s="65"/>
      <c r="Q115" s="63"/>
      <c r="R115" s="63"/>
      <c r="S115" s="65"/>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6">
        <f t="shared" si="9"/>
        <v>931732.1</v>
      </c>
      <c r="BB115" s="67">
        <f t="shared" si="10"/>
        <v>931732.1</v>
      </c>
      <c r="BC115" s="62" t="str">
        <f t="shared" si="11"/>
        <v>INR  Nine Lakh Thirty One Thousand Seven Hundred &amp; Thirty Two  and Paise Ten Only</v>
      </c>
      <c r="IE115" s="16"/>
      <c r="IF115" s="16"/>
      <c r="IG115" s="16"/>
      <c r="IH115" s="16"/>
      <c r="II115" s="16"/>
    </row>
    <row r="116" spans="1:243" s="15" customFormat="1" ht="81">
      <c r="A116" s="27">
        <v>104</v>
      </c>
      <c r="B116" s="69" t="s">
        <v>420</v>
      </c>
      <c r="C116" s="49" t="s">
        <v>156</v>
      </c>
      <c r="D116" s="80">
        <v>124.2</v>
      </c>
      <c r="E116" s="84" t="s">
        <v>314</v>
      </c>
      <c r="F116" s="84">
        <v>8133.53</v>
      </c>
      <c r="G116" s="63"/>
      <c r="H116" s="53"/>
      <c r="I116" s="52" t="s">
        <v>40</v>
      </c>
      <c r="J116" s="54">
        <f t="shared" si="8"/>
        <v>1</v>
      </c>
      <c r="K116" s="55" t="s">
        <v>65</v>
      </c>
      <c r="L116" s="55" t="s">
        <v>7</v>
      </c>
      <c r="M116" s="64"/>
      <c r="N116" s="63"/>
      <c r="O116" s="63"/>
      <c r="P116" s="65"/>
      <c r="Q116" s="63"/>
      <c r="R116" s="63"/>
      <c r="S116" s="65"/>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6">
        <f t="shared" si="9"/>
        <v>1010184.43</v>
      </c>
      <c r="BB116" s="67">
        <f t="shared" si="10"/>
        <v>1010184.43</v>
      </c>
      <c r="BC116" s="62" t="str">
        <f t="shared" si="11"/>
        <v>INR  Ten Lakh Ten Thousand One Hundred &amp; Eighty Four  and Paise Forty Three Only</v>
      </c>
      <c r="IE116" s="16"/>
      <c r="IF116" s="16"/>
      <c r="IG116" s="16"/>
      <c r="IH116" s="16"/>
      <c r="II116" s="16"/>
    </row>
    <row r="117" spans="1:243" s="15" customFormat="1" ht="87" customHeight="1">
      <c r="A117" s="27">
        <v>105</v>
      </c>
      <c r="B117" s="69" t="s">
        <v>421</v>
      </c>
      <c r="C117" s="49" t="s">
        <v>157</v>
      </c>
      <c r="D117" s="80">
        <v>105.2</v>
      </c>
      <c r="E117" s="84" t="s">
        <v>314</v>
      </c>
      <c r="F117" s="84">
        <v>8214.87</v>
      </c>
      <c r="G117" s="63"/>
      <c r="H117" s="53"/>
      <c r="I117" s="52" t="s">
        <v>40</v>
      </c>
      <c r="J117" s="54">
        <f t="shared" si="8"/>
        <v>1</v>
      </c>
      <c r="K117" s="55" t="s">
        <v>65</v>
      </c>
      <c r="L117" s="55" t="s">
        <v>7</v>
      </c>
      <c r="M117" s="64"/>
      <c r="N117" s="63"/>
      <c r="O117" s="63"/>
      <c r="P117" s="65"/>
      <c r="Q117" s="63"/>
      <c r="R117" s="63"/>
      <c r="S117" s="65"/>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66">
        <f t="shared" si="9"/>
        <v>864204.32</v>
      </c>
      <c r="BB117" s="67">
        <f t="shared" si="10"/>
        <v>864204.32</v>
      </c>
      <c r="BC117" s="62" t="str">
        <f t="shared" si="11"/>
        <v>INR  Eight Lakh Sixty Four Thousand Two Hundred &amp; Four  and Paise Thirty Two Only</v>
      </c>
      <c r="IE117" s="16"/>
      <c r="IF117" s="16"/>
      <c r="IG117" s="16"/>
      <c r="IH117" s="16"/>
      <c r="II117" s="16"/>
    </row>
    <row r="118" spans="1:243" s="15" customFormat="1" ht="89.25" customHeight="1">
      <c r="A118" s="27">
        <v>106</v>
      </c>
      <c r="B118" s="69" t="s">
        <v>422</v>
      </c>
      <c r="C118" s="49" t="s">
        <v>158</v>
      </c>
      <c r="D118" s="80">
        <v>2</v>
      </c>
      <c r="E118" s="84" t="s">
        <v>314</v>
      </c>
      <c r="F118" s="84">
        <v>8297.01</v>
      </c>
      <c r="G118" s="63"/>
      <c r="H118" s="53"/>
      <c r="I118" s="52" t="s">
        <v>40</v>
      </c>
      <c r="J118" s="54">
        <f t="shared" si="8"/>
        <v>1</v>
      </c>
      <c r="K118" s="55" t="s">
        <v>65</v>
      </c>
      <c r="L118" s="55" t="s">
        <v>7</v>
      </c>
      <c r="M118" s="64"/>
      <c r="N118" s="63"/>
      <c r="O118" s="63"/>
      <c r="P118" s="65"/>
      <c r="Q118" s="63"/>
      <c r="R118" s="63"/>
      <c r="S118" s="65"/>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66">
        <f t="shared" si="9"/>
        <v>16594.02</v>
      </c>
      <c r="BB118" s="67">
        <f t="shared" si="10"/>
        <v>16594.02</v>
      </c>
      <c r="BC118" s="62" t="str">
        <f t="shared" si="11"/>
        <v>INR  Sixteen Thousand Five Hundred &amp; Ninety Four  and Paise Two Only</v>
      </c>
      <c r="IE118" s="16"/>
      <c r="IF118" s="16"/>
      <c r="IG118" s="16"/>
      <c r="IH118" s="16"/>
      <c r="II118" s="16"/>
    </row>
    <row r="119" spans="1:243" s="15" customFormat="1" ht="148.5">
      <c r="A119" s="27">
        <v>107</v>
      </c>
      <c r="B119" s="69" t="s">
        <v>423</v>
      </c>
      <c r="C119" s="49" t="s">
        <v>159</v>
      </c>
      <c r="D119" s="80">
        <v>103.5</v>
      </c>
      <c r="E119" s="84" t="s">
        <v>629</v>
      </c>
      <c r="F119" s="84">
        <v>3726</v>
      </c>
      <c r="G119" s="63"/>
      <c r="H119" s="53"/>
      <c r="I119" s="52" t="s">
        <v>40</v>
      </c>
      <c r="J119" s="54">
        <f t="shared" si="8"/>
        <v>1</v>
      </c>
      <c r="K119" s="55" t="s">
        <v>65</v>
      </c>
      <c r="L119" s="55" t="s">
        <v>7</v>
      </c>
      <c r="M119" s="64"/>
      <c r="N119" s="63"/>
      <c r="O119" s="63"/>
      <c r="P119" s="65"/>
      <c r="Q119" s="63"/>
      <c r="R119" s="63"/>
      <c r="S119" s="65"/>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6">
        <f t="shared" si="9"/>
        <v>385641</v>
      </c>
      <c r="BB119" s="67">
        <f t="shared" si="10"/>
        <v>385641</v>
      </c>
      <c r="BC119" s="62" t="str">
        <f t="shared" si="11"/>
        <v>INR  Three Lakh Eighty Five Thousand Six Hundred &amp; Forty One  Only</v>
      </c>
      <c r="IE119" s="16"/>
      <c r="IF119" s="16"/>
      <c r="IG119" s="16"/>
      <c r="IH119" s="16"/>
      <c r="II119" s="16"/>
    </row>
    <row r="120" spans="1:243" s="15" customFormat="1" ht="81">
      <c r="A120" s="27">
        <v>108</v>
      </c>
      <c r="B120" s="69" t="s">
        <v>424</v>
      </c>
      <c r="C120" s="49" t="s">
        <v>160</v>
      </c>
      <c r="D120" s="80">
        <v>288</v>
      </c>
      <c r="E120" s="84" t="s">
        <v>305</v>
      </c>
      <c r="F120" s="84">
        <v>33</v>
      </c>
      <c r="G120" s="63"/>
      <c r="H120" s="53"/>
      <c r="I120" s="52" t="s">
        <v>40</v>
      </c>
      <c r="J120" s="54">
        <f t="shared" si="8"/>
        <v>1</v>
      </c>
      <c r="K120" s="55" t="s">
        <v>65</v>
      </c>
      <c r="L120" s="55" t="s">
        <v>7</v>
      </c>
      <c r="M120" s="64"/>
      <c r="N120" s="63"/>
      <c r="O120" s="63"/>
      <c r="P120" s="65"/>
      <c r="Q120" s="63"/>
      <c r="R120" s="63"/>
      <c r="S120" s="65"/>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66">
        <f t="shared" si="9"/>
        <v>9504</v>
      </c>
      <c r="BB120" s="67">
        <f t="shared" si="10"/>
        <v>9504</v>
      </c>
      <c r="BC120" s="62" t="str">
        <f t="shared" si="11"/>
        <v>INR  Nine Thousand Five Hundred &amp; Four  Only</v>
      </c>
      <c r="IE120" s="16"/>
      <c r="IF120" s="16"/>
      <c r="IG120" s="16"/>
      <c r="IH120" s="16"/>
      <c r="II120" s="16"/>
    </row>
    <row r="121" spans="1:243" s="15" customFormat="1" ht="81">
      <c r="A121" s="27">
        <v>109</v>
      </c>
      <c r="B121" s="69" t="s">
        <v>425</v>
      </c>
      <c r="C121" s="49" t="s">
        <v>161</v>
      </c>
      <c r="D121" s="80">
        <v>1112</v>
      </c>
      <c r="E121" s="84" t="s">
        <v>305</v>
      </c>
      <c r="F121" s="84">
        <v>22</v>
      </c>
      <c r="G121" s="63"/>
      <c r="H121" s="53"/>
      <c r="I121" s="52" t="s">
        <v>40</v>
      </c>
      <c r="J121" s="54">
        <f t="shared" si="8"/>
        <v>1</v>
      </c>
      <c r="K121" s="55" t="s">
        <v>65</v>
      </c>
      <c r="L121" s="55" t="s">
        <v>7</v>
      </c>
      <c r="M121" s="64"/>
      <c r="N121" s="63"/>
      <c r="O121" s="63"/>
      <c r="P121" s="65"/>
      <c r="Q121" s="63"/>
      <c r="R121" s="63"/>
      <c r="S121" s="65"/>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6">
        <f t="shared" si="9"/>
        <v>24464</v>
      </c>
      <c r="BB121" s="67">
        <f t="shared" si="10"/>
        <v>24464</v>
      </c>
      <c r="BC121" s="62" t="str">
        <f t="shared" si="11"/>
        <v>INR  Twenty Four Thousand Four Hundred &amp; Sixty Four  Only</v>
      </c>
      <c r="IE121" s="16"/>
      <c r="IF121" s="16"/>
      <c r="IG121" s="16"/>
      <c r="IH121" s="16"/>
      <c r="II121" s="16"/>
    </row>
    <row r="122" spans="1:243" s="15" customFormat="1" ht="40.5">
      <c r="A122" s="27">
        <v>110</v>
      </c>
      <c r="B122" s="69" t="s">
        <v>426</v>
      </c>
      <c r="C122" s="49" t="s">
        <v>162</v>
      </c>
      <c r="D122" s="80">
        <v>810</v>
      </c>
      <c r="E122" s="84" t="s">
        <v>305</v>
      </c>
      <c r="F122" s="84">
        <v>31</v>
      </c>
      <c r="G122" s="63"/>
      <c r="H122" s="53"/>
      <c r="I122" s="52" t="s">
        <v>40</v>
      </c>
      <c r="J122" s="54">
        <f t="shared" si="8"/>
        <v>1</v>
      </c>
      <c r="K122" s="55" t="s">
        <v>65</v>
      </c>
      <c r="L122" s="55" t="s">
        <v>7</v>
      </c>
      <c r="M122" s="64"/>
      <c r="N122" s="63"/>
      <c r="O122" s="63"/>
      <c r="P122" s="65"/>
      <c r="Q122" s="63"/>
      <c r="R122" s="63"/>
      <c r="S122" s="65"/>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66">
        <f t="shared" si="9"/>
        <v>25110</v>
      </c>
      <c r="BB122" s="67">
        <f t="shared" si="10"/>
        <v>25110</v>
      </c>
      <c r="BC122" s="62" t="str">
        <f t="shared" si="11"/>
        <v>INR  Twenty Five Thousand One Hundred &amp; Ten  Only</v>
      </c>
      <c r="IE122" s="16"/>
      <c r="IF122" s="16"/>
      <c r="IG122" s="16"/>
      <c r="IH122" s="16"/>
      <c r="II122" s="16"/>
    </row>
    <row r="123" spans="1:243" s="15" customFormat="1" ht="40.5">
      <c r="A123" s="27">
        <v>111</v>
      </c>
      <c r="B123" s="69" t="s">
        <v>427</v>
      </c>
      <c r="C123" s="49" t="s">
        <v>163</v>
      </c>
      <c r="D123" s="80">
        <v>242</v>
      </c>
      <c r="E123" s="84" t="s">
        <v>305</v>
      </c>
      <c r="F123" s="84">
        <v>48</v>
      </c>
      <c r="G123" s="63"/>
      <c r="H123" s="53"/>
      <c r="I123" s="52" t="s">
        <v>40</v>
      </c>
      <c r="J123" s="54">
        <f t="shared" si="8"/>
        <v>1</v>
      </c>
      <c r="K123" s="55" t="s">
        <v>65</v>
      </c>
      <c r="L123" s="55" t="s">
        <v>7</v>
      </c>
      <c r="M123" s="64"/>
      <c r="N123" s="63"/>
      <c r="O123" s="63"/>
      <c r="P123" s="65"/>
      <c r="Q123" s="63"/>
      <c r="R123" s="63"/>
      <c r="S123" s="65"/>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66">
        <f t="shared" si="9"/>
        <v>11616</v>
      </c>
      <c r="BB123" s="67">
        <f t="shared" si="10"/>
        <v>11616</v>
      </c>
      <c r="BC123" s="62" t="str">
        <f t="shared" si="11"/>
        <v>INR  Eleven Thousand Six Hundred &amp; Sixteen  Only</v>
      </c>
      <c r="IE123" s="16"/>
      <c r="IF123" s="16"/>
      <c r="IG123" s="16"/>
      <c r="IH123" s="16"/>
      <c r="II123" s="16"/>
    </row>
    <row r="124" spans="1:243" s="15" customFormat="1" ht="45.75" customHeight="1">
      <c r="A124" s="27">
        <v>112</v>
      </c>
      <c r="B124" s="69" t="s">
        <v>428</v>
      </c>
      <c r="C124" s="49" t="s">
        <v>164</v>
      </c>
      <c r="D124" s="80">
        <v>71</v>
      </c>
      <c r="E124" s="84" t="s">
        <v>305</v>
      </c>
      <c r="F124" s="84">
        <v>184</v>
      </c>
      <c r="G124" s="63"/>
      <c r="H124" s="53"/>
      <c r="I124" s="52" t="s">
        <v>40</v>
      </c>
      <c r="J124" s="54">
        <f t="shared" si="8"/>
        <v>1</v>
      </c>
      <c r="K124" s="55" t="s">
        <v>65</v>
      </c>
      <c r="L124" s="55" t="s">
        <v>7</v>
      </c>
      <c r="M124" s="64"/>
      <c r="N124" s="63"/>
      <c r="O124" s="63"/>
      <c r="P124" s="65"/>
      <c r="Q124" s="63"/>
      <c r="R124" s="63"/>
      <c r="S124" s="65"/>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6">
        <f t="shared" si="9"/>
        <v>13064</v>
      </c>
      <c r="BB124" s="67">
        <f t="shared" si="10"/>
        <v>13064</v>
      </c>
      <c r="BC124" s="62" t="str">
        <f t="shared" si="11"/>
        <v>INR  Thirteen Thousand  &amp;Sixty Four  Only</v>
      </c>
      <c r="IE124" s="16"/>
      <c r="IF124" s="16"/>
      <c r="IG124" s="16"/>
      <c r="IH124" s="16"/>
      <c r="II124" s="16"/>
    </row>
    <row r="125" spans="1:243" s="15" customFormat="1" ht="40.5">
      <c r="A125" s="27">
        <v>113</v>
      </c>
      <c r="B125" s="73" t="s">
        <v>429</v>
      </c>
      <c r="C125" s="49" t="s">
        <v>165</v>
      </c>
      <c r="D125" s="80">
        <v>57</v>
      </c>
      <c r="E125" s="84" t="s">
        <v>305</v>
      </c>
      <c r="F125" s="84">
        <v>78</v>
      </c>
      <c r="G125" s="63"/>
      <c r="H125" s="53"/>
      <c r="I125" s="52" t="s">
        <v>40</v>
      </c>
      <c r="J125" s="54">
        <f t="shared" si="8"/>
        <v>1</v>
      </c>
      <c r="K125" s="55" t="s">
        <v>65</v>
      </c>
      <c r="L125" s="55" t="s">
        <v>7</v>
      </c>
      <c r="M125" s="64"/>
      <c r="N125" s="63"/>
      <c r="O125" s="63"/>
      <c r="P125" s="65"/>
      <c r="Q125" s="63"/>
      <c r="R125" s="63"/>
      <c r="S125" s="65"/>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66">
        <f t="shared" si="9"/>
        <v>4446</v>
      </c>
      <c r="BB125" s="67">
        <f t="shared" si="10"/>
        <v>4446</v>
      </c>
      <c r="BC125" s="62" t="str">
        <f t="shared" si="11"/>
        <v>INR  Four Thousand Four Hundred &amp; Forty Six  Only</v>
      </c>
      <c r="IE125" s="16"/>
      <c r="IF125" s="16"/>
      <c r="IG125" s="16"/>
      <c r="IH125" s="16"/>
      <c r="II125" s="16"/>
    </row>
    <row r="126" spans="1:243" s="15" customFormat="1" ht="78.75" customHeight="1">
      <c r="A126" s="27">
        <v>114</v>
      </c>
      <c r="B126" s="69" t="s">
        <v>430</v>
      </c>
      <c r="C126" s="49" t="s">
        <v>166</v>
      </c>
      <c r="D126" s="80">
        <v>340</v>
      </c>
      <c r="E126" s="84" t="s">
        <v>305</v>
      </c>
      <c r="F126" s="84">
        <v>73</v>
      </c>
      <c r="G126" s="63"/>
      <c r="H126" s="53"/>
      <c r="I126" s="52" t="s">
        <v>40</v>
      </c>
      <c r="J126" s="54">
        <f t="shared" si="8"/>
        <v>1</v>
      </c>
      <c r="K126" s="55" t="s">
        <v>65</v>
      </c>
      <c r="L126" s="55" t="s">
        <v>7</v>
      </c>
      <c r="M126" s="64"/>
      <c r="N126" s="63"/>
      <c r="O126" s="63"/>
      <c r="P126" s="65"/>
      <c r="Q126" s="63"/>
      <c r="R126" s="63"/>
      <c r="S126" s="65"/>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6">
        <f t="shared" si="9"/>
        <v>24820</v>
      </c>
      <c r="BB126" s="67">
        <f t="shared" si="10"/>
        <v>24820</v>
      </c>
      <c r="BC126" s="62" t="str">
        <f t="shared" si="11"/>
        <v>INR  Twenty Four Thousand Eight Hundred &amp; Twenty  Only</v>
      </c>
      <c r="IE126" s="16"/>
      <c r="IF126" s="16"/>
      <c r="IG126" s="16"/>
      <c r="IH126" s="16"/>
      <c r="II126" s="16"/>
    </row>
    <row r="127" spans="1:243" s="15" customFormat="1" ht="74.25" customHeight="1">
      <c r="A127" s="27">
        <v>115</v>
      </c>
      <c r="B127" s="69" t="s">
        <v>431</v>
      </c>
      <c r="C127" s="49" t="s">
        <v>167</v>
      </c>
      <c r="D127" s="80">
        <v>58</v>
      </c>
      <c r="E127" s="84" t="s">
        <v>305</v>
      </c>
      <c r="F127" s="84">
        <v>116</v>
      </c>
      <c r="G127" s="63"/>
      <c r="H127" s="53"/>
      <c r="I127" s="52" t="s">
        <v>40</v>
      </c>
      <c r="J127" s="54">
        <f t="shared" si="8"/>
        <v>1</v>
      </c>
      <c r="K127" s="55" t="s">
        <v>65</v>
      </c>
      <c r="L127" s="55" t="s">
        <v>7</v>
      </c>
      <c r="M127" s="64"/>
      <c r="N127" s="63"/>
      <c r="O127" s="63"/>
      <c r="P127" s="65"/>
      <c r="Q127" s="63"/>
      <c r="R127" s="63"/>
      <c r="S127" s="65"/>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66">
        <f t="shared" si="9"/>
        <v>6728</v>
      </c>
      <c r="BB127" s="67">
        <f t="shared" si="10"/>
        <v>6728</v>
      </c>
      <c r="BC127" s="62" t="str">
        <f t="shared" si="11"/>
        <v>INR  Six Thousand Seven Hundred &amp; Twenty Eight  Only</v>
      </c>
      <c r="IE127" s="16"/>
      <c r="IF127" s="16"/>
      <c r="IG127" s="16"/>
      <c r="IH127" s="16"/>
      <c r="II127" s="16"/>
    </row>
    <row r="128" spans="1:243" s="15" customFormat="1" ht="54">
      <c r="A128" s="27">
        <v>116</v>
      </c>
      <c r="B128" s="69" t="s">
        <v>432</v>
      </c>
      <c r="C128" s="49" t="s">
        <v>168</v>
      </c>
      <c r="D128" s="80">
        <v>16</v>
      </c>
      <c r="E128" s="84" t="s">
        <v>305</v>
      </c>
      <c r="F128" s="84">
        <v>1223</v>
      </c>
      <c r="G128" s="63"/>
      <c r="H128" s="53"/>
      <c r="I128" s="52" t="s">
        <v>40</v>
      </c>
      <c r="J128" s="54">
        <f t="shared" si="8"/>
        <v>1</v>
      </c>
      <c r="K128" s="55" t="s">
        <v>65</v>
      </c>
      <c r="L128" s="55" t="s">
        <v>7</v>
      </c>
      <c r="M128" s="64"/>
      <c r="N128" s="63"/>
      <c r="O128" s="63"/>
      <c r="P128" s="65"/>
      <c r="Q128" s="63"/>
      <c r="R128" s="63"/>
      <c r="S128" s="65"/>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6">
        <f t="shared" si="9"/>
        <v>19568</v>
      </c>
      <c r="BB128" s="67">
        <f t="shared" si="10"/>
        <v>19568</v>
      </c>
      <c r="BC128" s="62" t="str">
        <f t="shared" si="11"/>
        <v>INR  Nineteen Thousand Five Hundred &amp; Sixty Eight  Only</v>
      </c>
      <c r="IE128" s="16"/>
      <c r="IF128" s="16"/>
      <c r="IG128" s="16"/>
      <c r="IH128" s="16"/>
      <c r="II128" s="16"/>
    </row>
    <row r="129" spans="1:243" s="15" customFormat="1" ht="40.5">
      <c r="A129" s="27">
        <v>117</v>
      </c>
      <c r="B129" s="68" t="s">
        <v>433</v>
      </c>
      <c r="C129" s="49" t="s">
        <v>169</v>
      </c>
      <c r="D129" s="80">
        <v>16</v>
      </c>
      <c r="E129" s="84" t="s">
        <v>305</v>
      </c>
      <c r="F129" s="84">
        <v>1919</v>
      </c>
      <c r="G129" s="63"/>
      <c r="H129" s="53"/>
      <c r="I129" s="52" t="s">
        <v>40</v>
      </c>
      <c r="J129" s="54">
        <f t="shared" si="8"/>
        <v>1</v>
      </c>
      <c r="K129" s="55" t="s">
        <v>65</v>
      </c>
      <c r="L129" s="55" t="s">
        <v>7</v>
      </c>
      <c r="M129" s="64"/>
      <c r="N129" s="63"/>
      <c r="O129" s="63"/>
      <c r="P129" s="65"/>
      <c r="Q129" s="63"/>
      <c r="R129" s="63"/>
      <c r="S129" s="65"/>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6">
        <f t="shared" si="9"/>
        <v>30704</v>
      </c>
      <c r="BB129" s="67">
        <f t="shared" si="10"/>
        <v>30704</v>
      </c>
      <c r="BC129" s="62" t="str">
        <f t="shared" si="11"/>
        <v>INR  Thirty Thousand Seven Hundred &amp; Four  Only</v>
      </c>
      <c r="IE129" s="16"/>
      <c r="IF129" s="16"/>
      <c r="IG129" s="16"/>
      <c r="IH129" s="16"/>
      <c r="II129" s="16"/>
    </row>
    <row r="130" spans="1:243" s="15" customFormat="1" ht="81">
      <c r="A130" s="27">
        <v>118</v>
      </c>
      <c r="B130" s="69" t="s">
        <v>434</v>
      </c>
      <c r="C130" s="49" t="s">
        <v>170</v>
      </c>
      <c r="D130" s="80">
        <v>140</v>
      </c>
      <c r="E130" s="84" t="s">
        <v>305</v>
      </c>
      <c r="F130" s="84">
        <v>79</v>
      </c>
      <c r="G130" s="63"/>
      <c r="H130" s="53"/>
      <c r="I130" s="52" t="s">
        <v>40</v>
      </c>
      <c r="J130" s="54">
        <f aca="true" t="shared" si="12" ref="J130:J181">IF(I130="Less(-)",-1,1)</f>
        <v>1</v>
      </c>
      <c r="K130" s="55" t="s">
        <v>65</v>
      </c>
      <c r="L130" s="55" t="s">
        <v>7</v>
      </c>
      <c r="M130" s="64"/>
      <c r="N130" s="63"/>
      <c r="O130" s="63"/>
      <c r="P130" s="65"/>
      <c r="Q130" s="63"/>
      <c r="R130" s="63"/>
      <c r="S130" s="65"/>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66">
        <f aca="true" t="shared" si="13" ref="BA130:BA181">total_amount_ba($B$2,$D$2,D130,F130,J130,K130,M130)</f>
        <v>11060</v>
      </c>
      <c r="BB130" s="67">
        <f aca="true" t="shared" si="14" ref="BB130:BB181">BA130+SUM(N130:AZ130)</f>
        <v>11060</v>
      </c>
      <c r="BC130" s="62" t="str">
        <f aca="true" t="shared" si="15" ref="BC130:BC181">SpellNumber(L130,BB130)</f>
        <v>INR  Eleven Thousand  &amp;Sixty  Only</v>
      </c>
      <c r="IE130" s="16"/>
      <c r="IF130" s="16"/>
      <c r="IG130" s="16"/>
      <c r="IH130" s="16"/>
      <c r="II130" s="16"/>
    </row>
    <row r="131" spans="1:243" s="15" customFormat="1" ht="81">
      <c r="A131" s="27">
        <v>119</v>
      </c>
      <c r="B131" s="69" t="s">
        <v>435</v>
      </c>
      <c r="C131" s="49" t="s">
        <v>171</v>
      </c>
      <c r="D131" s="80">
        <v>474</v>
      </c>
      <c r="E131" s="84" t="s">
        <v>305</v>
      </c>
      <c r="F131" s="84">
        <v>118</v>
      </c>
      <c r="G131" s="63"/>
      <c r="H131" s="53"/>
      <c r="I131" s="52" t="s">
        <v>40</v>
      </c>
      <c r="J131" s="54">
        <f t="shared" si="12"/>
        <v>1</v>
      </c>
      <c r="K131" s="55" t="s">
        <v>65</v>
      </c>
      <c r="L131" s="55" t="s">
        <v>7</v>
      </c>
      <c r="M131" s="64"/>
      <c r="N131" s="63"/>
      <c r="O131" s="63"/>
      <c r="P131" s="65"/>
      <c r="Q131" s="63"/>
      <c r="R131" s="63"/>
      <c r="S131" s="65"/>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66">
        <f t="shared" si="13"/>
        <v>55932</v>
      </c>
      <c r="BB131" s="67">
        <f t="shared" si="14"/>
        <v>55932</v>
      </c>
      <c r="BC131" s="62" t="str">
        <f t="shared" si="15"/>
        <v>INR  Fifty Five Thousand Nine Hundred &amp; Thirty Two  Only</v>
      </c>
      <c r="IE131" s="16"/>
      <c r="IF131" s="16"/>
      <c r="IG131" s="16"/>
      <c r="IH131" s="16"/>
      <c r="II131" s="16"/>
    </row>
    <row r="132" spans="1:243" s="15" customFormat="1" ht="144.75" customHeight="1">
      <c r="A132" s="27">
        <v>120</v>
      </c>
      <c r="B132" s="69" t="s">
        <v>436</v>
      </c>
      <c r="C132" s="49" t="s">
        <v>172</v>
      </c>
      <c r="D132" s="80">
        <v>33</v>
      </c>
      <c r="E132" s="84" t="s">
        <v>636</v>
      </c>
      <c r="F132" s="84">
        <v>2688</v>
      </c>
      <c r="G132" s="63"/>
      <c r="H132" s="53"/>
      <c r="I132" s="52" t="s">
        <v>40</v>
      </c>
      <c r="J132" s="54">
        <f t="shared" si="12"/>
        <v>1</v>
      </c>
      <c r="K132" s="55" t="s">
        <v>65</v>
      </c>
      <c r="L132" s="55" t="s">
        <v>7</v>
      </c>
      <c r="M132" s="64"/>
      <c r="N132" s="63"/>
      <c r="O132" s="63"/>
      <c r="P132" s="65"/>
      <c r="Q132" s="63"/>
      <c r="R132" s="63"/>
      <c r="S132" s="65"/>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66">
        <f t="shared" si="13"/>
        <v>88704</v>
      </c>
      <c r="BB132" s="67">
        <f t="shared" si="14"/>
        <v>88704</v>
      </c>
      <c r="BC132" s="62" t="str">
        <f t="shared" si="15"/>
        <v>INR  Eighty Eight Thousand Seven Hundred &amp; Four  Only</v>
      </c>
      <c r="IE132" s="16"/>
      <c r="IF132" s="16"/>
      <c r="IG132" s="16"/>
      <c r="IH132" s="16"/>
      <c r="II132" s="16"/>
    </row>
    <row r="133" spans="1:243" s="15" customFormat="1" ht="162">
      <c r="A133" s="27">
        <v>121</v>
      </c>
      <c r="B133" s="69" t="s">
        <v>711</v>
      </c>
      <c r="C133" s="49" t="s">
        <v>173</v>
      </c>
      <c r="D133" s="78">
        <v>1.033</v>
      </c>
      <c r="E133" s="78" t="s">
        <v>631</v>
      </c>
      <c r="F133" s="89">
        <v>68292</v>
      </c>
      <c r="G133" s="63"/>
      <c r="H133" s="53"/>
      <c r="I133" s="52" t="s">
        <v>40</v>
      </c>
      <c r="J133" s="54">
        <f t="shared" si="12"/>
        <v>1</v>
      </c>
      <c r="K133" s="55" t="s">
        <v>65</v>
      </c>
      <c r="L133" s="55" t="s">
        <v>7</v>
      </c>
      <c r="M133" s="64"/>
      <c r="N133" s="63"/>
      <c r="O133" s="63"/>
      <c r="P133" s="65"/>
      <c r="Q133" s="63"/>
      <c r="R133" s="63"/>
      <c r="S133" s="65"/>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6">
        <f t="shared" si="13"/>
        <v>70545.64</v>
      </c>
      <c r="BB133" s="67">
        <f t="shared" si="14"/>
        <v>70545.64</v>
      </c>
      <c r="BC133" s="62" t="str">
        <f t="shared" si="15"/>
        <v>INR  Seventy Thousand Five Hundred &amp; Forty Five  and Paise Sixty Four Only</v>
      </c>
      <c r="IE133" s="16"/>
      <c r="IF133" s="16"/>
      <c r="IG133" s="16"/>
      <c r="IH133" s="16"/>
      <c r="II133" s="16"/>
    </row>
    <row r="134" spans="1:243" s="15" customFormat="1" ht="114.75" customHeight="1">
      <c r="A134" s="27">
        <v>122</v>
      </c>
      <c r="B134" s="69" t="s">
        <v>437</v>
      </c>
      <c r="C134" s="49" t="s">
        <v>174</v>
      </c>
      <c r="D134" s="78">
        <v>3566.31</v>
      </c>
      <c r="E134" s="78" t="s">
        <v>304</v>
      </c>
      <c r="F134" s="89">
        <v>27.95</v>
      </c>
      <c r="G134" s="63"/>
      <c r="H134" s="53"/>
      <c r="I134" s="52" t="s">
        <v>40</v>
      </c>
      <c r="J134" s="54">
        <f t="shared" si="12"/>
        <v>1</v>
      </c>
      <c r="K134" s="55" t="s">
        <v>65</v>
      </c>
      <c r="L134" s="55" t="s">
        <v>7</v>
      </c>
      <c r="M134" s="64"/>
      <c r="N134" s="63"/>
      <c r="O134" s="63"/>
      <c r="P134" s="65"/>
      <c r="Q134" s="63"/>
      <c r="R134" s="63"/>
      <c r="S134" s="65"/>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66">
        <f t="shared" si="13"/>
        <v>99678.36</v>
      </c>
      <c r="BB134" s="67">
        <f t="shared" si="14"/>
        <v>99678.36</v>
      </c>
      <c r="BC134" s="62" t="str">
        <f t="shared" si="15"/>
        <v>INR  Ninety Nine Thousand Six Hundred &amp; Seventy Eight  and Paise Thirty Six Only</v>
      </c>
      <c r="IE134" s="16"/>
      <c r="IF134" s="16"/>
      <c r="IG134" s="16"/>
      <c r="IH134" s="16"/>
      <c r="II134" s="16"/>
    </row>
    <row r="135" spans="1:243" s="15" customFormat="1" ht="104.25" customHeight="1">
      <c r="A135" s="27">
        <v>123</v>
      </c>
      <c r="B135" s="70" t="s">
        <v>438</v>
      </c>
      <c r="C135" s="49" t="s">
        <v>175</v>
      </c>
      <c r="D135" s="78">
        <v>126</v>
      </c>
      <c r="E135" s="78" t="s">
        <v>314</v>
      </c>
      <c r="F135" s="89">
        <v>8534</v>
      </c>
      <c r="G135" s="63"/>
      <c r="H135" s="53"/>
      <c r="I135" s="52" t="s">
        <v>40</v>
      </c>
      <c r="J135" s="54">
        <f t="shared" si="12"/>
        <v>1</v>
      </c>
      <c r="K135" s="55" t="s">
        <v>65</v>
      </c>
      <c r="L135" s="55" t="s">
        <v>7</v>
      </c>
      <c r="M135" s="64"/>
      <c r="N135" s="63"/>
      <c r="O135" s="63"/>
      <c r="P135" s="65"/>
      <c r="Q135" s="63"/>
      <c r="R135" s="63"/>
      <c r="S135" s="65"/>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66">
        <f t="shared" si="13"/>
        <v>1075284</v>
      </c>
      <c r="BB135" s="67">
        <f t="shared" si="14"/>
        <v>1075284</v>
      </c>
      <c r="BC135" s="62" t="str">
        <f t="shared" si="15"/>
        <v>INR  Ten Lakh Seventy Five Thousand Two Hundred &amp; Eighty Four  Only</v>
      </c>
      <c r="IE135" s="16"/>
      <c r="IF135" s="16"/>
      <c r="IG135" s="16"/>
      <c r="IH135" s="16"/>
      <c r="II135" s="16"/>
    </row>
    <row r="136" spans="1:243" s="15" customFormat="1" ht="189">
      <c r="A136" s="27">
        <v>124</v>
      </c>
      <c r="B136" s="68" t="s">
        <v>439</v>
      </c>
      <c r="C136" s="49" t="s">
        <v>176</v>
      </c>
      <c r="D136" s="80">
        <v>500</v>
      </c>
      <c r="E136" s="84" t="s">
        <v>636</v>
      </c>
      <c r="F136" s="84">
        <v>111</v>
      </c>
      <c r="G136" s="63"/>
      <c r="H136" s="53"/>
      <c r="I136" s="52" t="s">
        <v>40</v>
      </c>
      <c r="J136" s="54">
        <f t="shared" si="12"/>
        <v>1</v>
      </c>
      <c r="K136" s="55" t="s">
        <v>65</v>
      </c>
      <c r="L136" s="55" t="s">
        <v>7</v>
      </c>
      <c r="M136" s="64"/>
      <c r="N136" s="63"/>
      <c r="O136" s="63"/>
      <c r="P136" s="65"/>
      <c r="Q136" s="63"/>
      <c r="R136" s="63"/>
      <c r="S136" s="65"/>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66">
        <f t="shared" si="13"/>
        <v>55500</v>
      </c>
      <c r="BB136" s="67">
        <f t="shared" si="14"/>
        <v>55500</v>
      </c>
      <c r="BC136" s="62" t="str">
        <f t="shared" si="15"/>
        <v>INR  Fifty Five Thousand Five Hundred    Only</v>
      </c>
      <c r="IE136" s="16"/>
      <c r="IF136" s="16"/>
      <c r="IG136" s="16"/>
      <c r="IH136" s="16"/>
      <c r="II136" s="16"/>
    </row>
    <row r="137" spans="1:243" s="15" customFormat="1" ht="135">
      <c r="A137" s="27">
        <v>125</v>
      </c>
      <c r="B137" s="71" t="s">
        <v>440</v>
      </c>
      <c r="C137" s="49" t="s">
        <v>177</v>
      </c>
      <c r="D137" s="80">
        <v>665</v>
      </c>
      <c r="E137" s="84" t="s">
        <v>636</v>
      </c>
      <c r="F137" s="84">
        <v>138</v>
      </c>
      <c r="G137" s="63"/>
      <c r="H137" s="53"/>
      <c r="I137" s="52" t="s">
        <v>40</v>
      </c>
      <c r="J137" s="54">
        <f t="shared" si="12"/>
        <v>1</v>
      </c>
      <c r="K137" s="55" t="s">
        <v>65</v>
      </c>
      <c r="L137" s="55" t="s">
        <v>7</v>
      </c>
      <c r="M137" s="64"/>
      <c r="N137" s="63"/>
      <c r="O137" s="63"/>
      <c r="P137" s="65"/>
      <c r="Q137" s="63"/>
      <c r="R137" s="63"/>
      <c r="S137" s="65"/>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6">
        <f t="shared" si="13"/>
        <v>91770</v>
      </c>
      <c r="BB137" s="67">
        <f t="shared" si="14"/>
        <v>91770</v>
      </c>
      <c r="BC137" s="62" t="str">
        <f t="shared" si="15"/>
        <v>INR  Ninety One Thousand Seven Hundred &amp; Seventy  Only</v>
      </c>
      <c r="IE137" s="16"/>
      <c r="IF137" s="16"/>
      <c r="IG137" s="16"/>
      <c r="IH137" s="16"/>
      <c r="II137" s="16"/>
    </row>
    <row r="138" spans="1:243" s="15" customFormat="1" ht="90" customHeight="1">
      <c r="A138" s="27">
        <v>126</v>
      </c>
      <c r="B138" s="69" t="s">
        <v>441</v>
      </c>
      <c r="C138" s="49" t="s">
        <v>178</v>
      </c>
      <c r="D138" s="80">
        <v>4597</v>
      </c>
      <c r="E138" s="84" t="s">
        <v>629</v>
      </c>
      <c r="F138" s="84">
        <v>97</v>
      </c>
      <c r="G138" s="63"/>
      <c r="H138" s="53"/>
      <c r="I138" s="52" t="s">
        <v>40</v>
      </c>
      <c r="J138" s="54">
        <f t="shared" si="12"/>
        <v>1</v>
      </c>
      <c r="K138" s="55" t="s">
        <v>65</v>
      </c>
      <c r="L138" s="55" t="s">
        <v>7</v>
      </c>
      <c r="M138" s="64"/>
      <c r="N138" s="63"/>
      <c r="O138" s="63"/>
      <c r="P138" s="65"/>
      <c r="Q138" s="63"/>
      <c r="R138" s="63"/>
      <c r="S138" s="65"/>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6">
        <f t="shared" si="13"/>
        <v>445909</v>
      </c>
      <c r="BB138" s="67">
        <f t="shared" si="14"/>
        <v>445909</v>
      </c>
      <c r="BC138" s="62" t="str">
        <f t="shared" si="15"/>
        <v>INR  Four Lakh Forty Five Thousand Nine Hundred &amp; Nine  Only</v>
      </c>
      <c r="IE138" s="16"/>
      <c r="IF138" s="16"/>
      <c r="IG138" s="16"/>
      <c r="IH138" s="16"/>
      <c r="II138" s="16"/>
    </row>
    <row r="139" spans="1:243" s="15" customFormat="1" ht="31.5" customHeight="1">
      <c r="A139" s="27">
        <v>127</v>
      </c>
      <c r="B139" s="74" t="s">
        <v>442</v>
      </c>
      <c r="C139" s="49" t="s">
        <v>179</v>
      </c>
      <c r="D139" s="50"/>
      <c r="E139" s="51"/>
      <c r="F139" s="52"/>
      <c r="G139" s="53"/>
      <c r="H139" s="53"/>
      <c r="I139" s="52"/>
      <c r="J139" s="54"/>
      <c r="K139" s="55"/>
      <c r="L139" s="55"/>
      <c r="M139" s="56"/>
      <c r="N139" s="57"/>
      <c r="O139" s="57"/>
      <c r="P139" s="58"/>
      <c r="Q139" s="57"/>
      <c r="R139" s="57"/>
      <c r="S139" s="58"/>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0"/>
      <c r="BB139" s="61"/>
      <c r="BC139" s="62"/>
      <c r="IE139" s="16"/>
      <c r="IF139" s="16"/>
      <c r="IG139" s="16"/>
      <c r="IH139" s="16"/>
      <c r="II139" s="16"/>
    </row>
    <row r="140" spans="1:243" s="15" customFormat="1" ht="128.25" customHeight="1">
      <c r="A140" s="27">
        <v>128</v>
      </c>
      <c r="B140" s="69" t="s">
        <v>443</v>
      </c>
      <c r="C140" s="49" t="s">
        <v>180</v>
      </c>
      <c r="D140" s="80">
        <v>4840</v>
      </c>
      <c r="E140" s="84" t="s">
        <v>313</v>
      </c>
      <c r="F140" s="84">
        <v>14.54</v>
      </c>
      <c r="G140" s="63"/>
      <c r="H140" s="53"/>
      <c r="I140" s="52" t="s">
        <v>40</v>
      </c>
      <c r="J140" s="54">
        <f t="shared" si="12"/>
        <v>1</v>
      </c>
      <c r="K140" s="55" t="s">
        <v>65</v>
      </c>
      <c r="L140" s="55" t="s">
        <v>7</v>
      </c>
      <c r="M140" s="64"/>
      <c r="N140" s="63"/>
      <c r="O140" s="63"/>
      <c r="P140" s="65"/>
      <c r="Q140" s="63"/>
      <c r="R140" s="63"/>
      <c r="S140" s="65"/>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66">
        <f t="shared" si="13"/>
        <v>70373.6</v>
      </c>
      <c r="BB140" s="67">
        <f t="shared" si="14"/>
        <v>70373.6</v>
      </c>
      <c r="BC140" s="62" t="str">
        <f t="shared" si="15"/>
        <v>INR  Seventy Thousand Three Hundred &amp; Seventy Three  and Paise Sixty Only</v>
      </c>
      <c r="IE140" s="16"/>
      <c r="IF140" s="16"/>
      <c r="IG140" s="16"/>
      <c r="IH140" s="16"/>
      <c r="II140" s="16"/>
    </row>
    <row r="141" spans="1:243" s="15" customFormat="1" ht="141.75" customHeight="1">
      <c r="A141" s="27">
        <v>129</v>
      </c>
      <c r="B141" s="69" t="s">
        <v>444</v>
      </c>
      <c r="C141" s="49" t="s">
        <v>181</v>
      </c>
      <c r="D141" s="80">
        <v>5940</v>
      </c>
      <c r="E141" s="84" t="s">
        <v>313</v>
      </c>
      <c r="F141" s="84">
        <v>19.19</v>
      </c>
      <c r="G141" s="63"/>
      <c r="H141" s="53"/>
      <c r="I141" s="52" t="s">
        <v>40</v>
      </c>
      <c r="J141" s="54">
        <f t="shared" si="12"/>
        <v>1</v>
      </c>
      <c r="K141" s="55" t="s">
        <v>65</v>
      </c>
      <c r="L141" s="55" t="s">
        <v>7</v>
      </c>
      <c r="M141" s="64"/>
      <c r="N141" s="63"/>
      <c r="O141" s="63"/>
      <c r="P141" s="65"/>
      <c r="Q141" s="63"/>
      <c r="R141" s="63"/>
      <c r="S141" s="65"/>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6">
        <f t="shared" si="13"/>
        <v>113988.6</v>
      </c>
      <c r="BB141" s="67">
        <f t="shared" si="14"/>
        <v>113988.6</v>
      </c>
      <c r="BC141" s="62" t="str">
        <f t="shared" si="15"/>
        <v>INR  One Lakh Thirteen Thousand Nine Hundred &amp; Eighty Eight  and Paise Sixty Only</v>
      </c>
      <c r="IE141" s="16"/>
      <c r="IF141" s="16"/>
      <c r="IG141" s="16"/>
      <c r="IH141" s="16"/>
      <c r="II141" s="16"/>
    </row>
    <row r="142" spans="1:243" s="15" customFormat="1" ht="364.5">
      <c r="A142" s="27">
        <v>130</v>
      </c>
      <c r="B142" s="69" t="s">
        <v>445</v>
      </c>
      <c r="C142" s="49" t="s">
        <v>182</v>
      </c>
      <c r="D142" s="80">
        <v>913</v>
      </c>
      <c r="E142" s="84" t="s">
        <v>628</v>
      </c>
      <c r="F142" s="84">
        <v>2627.43</v>
      </c>
      <c r="G142" s="63"/>
      <c r="H142" s="53"/>
      <c r="I142" s="52" t="s">
        <v>40</v>
      </c>
      <c r="J142" s="54">
        <f t="shared" si="12"/>
        <v>1</v>
      </c>
      <c r="K142" s="55" t="s">
        <v>65</v>
      </c>
      <c r="L142" s="55" t="s">
        <v>7</v>
      </c>
      <c r="M142" s="64"/>
      <c r="N142" s="63"/>
      <c r="O142" s="63"/>
      <c r="P142" s="65"/>
      <c r="Q142" s="63"/>
      <c r="R142" s="63"/>
      <c r="S142" s="65"/>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66">
        <f t="shared" si="13"/>
        <v>2398843.59</v>
      </c>
      <c r="BB142" s="67">
        <f t="shared" si="14"/>
        <v>2398843.59</v>
      </c>
      <c r="BC142" s="62" t="str">
        <f t="shared" si="15"/>
        <v>INR  Twenty Three Lakh Ninety Eight Thousand Eight Hundred &amp; Forty Three  and Paise Fifty Nine Only</v>
      </c>
      <c r="IE142" s="16"/>
      <c r="IF142" s="16"/>
      <c r="IG142" s="16"/>
      <c r="IH142" s="16"/>
      <c r="II142" s="16"/>
    </row>
    <row r="143" spans="1:243" s="15" customFormat="1" ht="90" customHeight="1">
      <c r="A143" s="27">
        <v>131</v>
      </c>
      <c r="B143" s="69" t="s">
        <v>712</v>
      </c>
      <c r="C143" s="49" t="s">
        <v>183</v>
      </c>
      <c r="D143" s="80">
        <v>913</v>
      </c>
      <c r="E143" s="84" t="s">
        <v>628</v>
      </c>
      <c r="F143" s="84">
        <v>1964.64</v>
      </c>
      <c r="G143" s="63"/>
      <c r="H143" s="53"/>
      <c r="I143" s="52" t="s">
        <v>40</v>
      </c>
      <c r="J143" s="54">
        <f t="shared" si="12"/>
        <v>1</v>
      </c>
      <c r="K143" s="55" t="s">
        <v>65</v>
      </c>
      <c r="L143" s="55" t="s">
        <v>7</v>
      </c>
      <c r="M143" s="64"/>
      <c r="N143" s="63"/>
      <c r="O143" s="63"/>
      <c r="P143" s="65"/>
      <c r="Q143" s="63"/>
      <c r="R143" s="63"/>
      <c r="S143" s="65"/>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6">
        <f t="shared" si="13"/>
        <v>1793716.32</v>
      </c>
      <c r="BB143" s="67">
        <f t="shared" si="14"/>
        <v>1793716.32</v>
      </c>
      <c r="BC143" s="62" t="str">
        <f t="shared" si="15"/>
        <v>INR  Seventeen Lakh Ninety Three Thousand Seven Hundred &amp; Sixteen  and Paise Thirty Two Only</v>
      </c>
      <c r="IE143" s="16"/>
      <c r="IF143" s="16"/>
      <c r="IG143" s="16"/>
      <c r="IH143" s="16"/>
      <c r="II143" s="16"/>
    </row>
    <row r="144" spans="1:243" s="15" customFormat="1" ht="297">
      <c r="A144" s="27">
        <v>132</v>
      </c>
      <c r="B144" s="69" t="s">
        <v>446</v>
      </c>
      <c r="C144" s="49" t="s">
        <v>184</v>
      </c>
      <c r="D144" s="80">
        <v>1336.5</v>
      </c>
      <c r="E144" s="84" t="s">
        <v>315</v>
      </c>
      <c r="F144" s="84">
        <v>2990.54</v>
      </c>
      <c r="G144" s="63"/>
      <c r="H144" s="53"/>
      <c r="I144" s="52" t="s">
        <v>40</v>
      </c>
      <c r="J144" s="54">
        <f t="shared" si="12"/>
        <v>1</v>
      </c>
      <c r="K144" s="55" t="s">
        <v>65</v>
      </c>
      <c r="L144" s="55" t="s">
        <v>7</v>
      </c>
      <c r="M144" s="64"/>
      <c r="N144" s="63"/>
      <c r="O144" s="63"/>
      <c r="P144" s="65"/>
      <c r="Q144" s="63"/>
      <c r="R144" s="63"/>
      <c r="S144" s="65"/>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66">
        <f t="shared" si="13"/>
        <v>3996856.71</v>
      </c>
      <c r="BB144" s="67">
        <f t="shared" si="14"/>
        <v>3996856.71</v>
      </c>
      <c r="BC144" s="62" t="str">
        <f t="shared" si="15"/>
        <v>INR  Thirty Nine Lakh Ninety Six Thousand Eight Hundred &amp; Fifty Six  and Paise Seventy One Only</v>
      </c>
      <c r="IE144" s="16"/>
      <c r="IF144" s="16"/>
      <c r="IG144" s="16"/>
      <c r="IH144" s="16"/>
      <c r="II144" s="16"/>
    </row>
    <row r="145" spans="1:243" s="15" customFormat="1" ht="364.5">
      <c r="A145" s="27">
        <v>133</v>
      </c>
      <c r="B145" s="69" t="s">
        <v>447</v>
      </c>
      <c r="C145" s="49" t="s">
        <v>185</v>
      </c>
      <c r="D145" s="80">
        <v>5940</v>
      </c>
      <c r="E145" s="84" t="s">
        <v>313</v>
      </c>
      <c r="F145" s="84">
        <v>120.01</v>
      </c>
      <c r="G145" s="63"/>
      <c r="H145" s="53"/>
      <c r="I145" s="52" t="s">
        <v>40</v>
      </c>
      <c r="J145" s="54">
        <f t="shared" si="12"/>
        <v>1</v>
      </c>
      <c r="K145" s="55" t="s">
        <v>65</v>
      </c>
      <c r="L145" s="55" t="s">
        <v>7</v>
      </c>
      <c r="M145" s="64"/>
      <c r="N145" s="63"/>
      <c r="O145" s="63"/>
      <c r="P145" s="65"/>
      <c r="Q145" s="63"/>
      <c r="R145" s="63"/>
      <c r="S145" s="65"/>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6">
        <f t="shared" si="13"/>
        <v>712859.4</v>
      </c>
      <c r="BB145" s="67">
        <f t="shared" si="14"/>
        <v>712859.4</v>
      </c>
      <c r="BC145" s="62" t="str">
        <f t="shared" si="15"/>
        <v>INR  Seven Lakh Twelve Thousand Eight Hundred &amp; Fifty Nine  and Paise Forty Only</v>
      </c>
      <c r="IE145" s="16"/>
      <c r="IF145" s="16"/>
      <c r="IG145" s="16"/>
      <c r="IH145" s="16"/>
      <c r="II145" s="16"/>
    </row>
    <row r="146" spans="1:243" s="15" customFormat="1" ht="210" customHeight="1">
      <c r="A146" s="27">
        <v>134</v>
      </c>
      <c r="B146" s="69" t="s">
        <v>448</v>
      </c>
      <c r="C146" s="49" t="s">
        <v>186</v>
      </c>
      <c r="D146" s="80">
        <v>5940</v>
      </c>
      <c r="E146" s="84" t="s">
        <v>313</v>
      </c>
      <c r="F146" s="84">
        <v>32.6</v>
      </c>
      <c r="G146" s="63"/>
      <c r="H146" s="53"/>
      <c r="I146" s="52" t="s">
        <v>40</v>
      </c>
      <c r="J146" s="54">
        <f t="shared" si="12"/>
        <v>1</v>
      </c>
      <c r="K146" s="55" t="s">
        <v>65</v>
      </c>
      <c r="L146" s="55" t="s">
        <v>7</v>
      </c>
      <c r="M146" s="64"/>
      <c r="N146" s="63"/>
      <c r="O146" s="63"/>
      <c r="P146" s="65"/>
      <c r="Q146" s="63"/>
      <c r="R146" s="63"/>
      <c r="S146" s="65"/>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66">
        <f t="shared" si="13"/>
        <v>193644</v>
      </c>
      <c r="BB146" s="67">
        <f t="shared" si="14"/>
        <v>193644</v>
      </c>
      <c r="BC146" s="62" t="str">
        <f t="shared" si="15"/>
        <v>INR  One Lakh Ninety Three Thousand Six Hundred &amp; Forty Four  Only</v>
      </c>
      <c r="IE146" s="16"/>
      <c r="IF146" s="16"/>
      <c r="IG146" s="16"/>
      <c r="IH146" s="16"/>
      <c r="II146" s="16"/>
    </row>
    <row r="147" spans="1:243" s="15" customFormat="1" ht="40.5">
      <c r="A147" s="27">
        <v>135</v>
      </c>
      <c r="B147" s="74" t="s">
        <v>449</v>
      </c>
      <c r="C147" s="49" t="s">
        <v>187</v>
      </c>
      <c r="D147" s="50"/>
      <c r="E147" s="51"/>
      <c r="F147" s="52"/>
      <c r="G147" s="53"/>
      <c r="H147" s="53"/>
      <c r="I147" s="52"/>
      <c r="J147" s="54"/>
      <c r="K147" s="55"/>
      <c r="L147" s="55"/>
      <c r="M147" s="56"/>
      <c r="N147" s="57"/>
      <c r="O147" s="57"/>
      <c r="P147" s="58"/>
      <c r="Q147" s="57"/>
      <c r="R147" s="57"/>
      <c r="S147" s="58"/>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60"/>
      <c r="BB147" s="61"/>
      <c r="BC147" s="62"/>
      <c r="IE147" s="16"/>
      <c r="IF147" s="16"/>
      <c r="IG147" s="16"/>
      <c r="IH147" s="16"/>
      <c r="II147" s="16"/>
    </row>
    <row r="148" spans="1:243" s="15" customFormat="1" ht="243">
      <c r="A148" s="27">
        <v>136</v>
      </c>
      <c r="B148" s="69" t="s">
        <v>450</v>
      </c>
      <c r="C148" s="49" t="s">
        <v>188</v>
      </c>
      <c r="D148" s="80">
        <v>1230</v>
      </c>
      <c r="E148" s="84" t="s">
        <v>304</v>
      </c>
      <c r="F148" s="84">
        <v>308</v>
      </c>
      <c r="G148" s="63"/>
      <c r="H148" s="53"/>
      <c r="I148" s="52" t="s">
        <v>40</v>
      </c>
      <c r="J148" s="54">
        <f t="shared" si="12"/>
        <v>1</v>
      </c>
      <c r="K148" s="55" t="s">
        <v>65</v>
      </c>
      <c r="L148" s="55" t="s">
        <v>7</v>
      </c>
      <c r="M148" s="64"/>
      <c r="N148" s="63"/>
      <c r="O148" s="63"/>
      <c r="P148" s="65"/>
      <c r="Q148" s="63"/>
      <c r="R148" s="63"/>
      <c r="S148" s="65"/>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6">
        <f t="shared" si="13"/>
        <v>378840</v>
      </c>
      <c r="BB148" s="67">
        <f t="shared" si="14"/>
        <v>378840</v>
      </c>
      <c r="BC148" s="62" t="str">
        <f t="shared" si="15"/>
        <v>INR  Three Lakh Seventy Eight Thousand Eight Hundred &amp; Forty  Only</v>
      </c>
      <c r="IE148" s="16"/>
      <c r="IF148" s="16"/>
      <c r="IG148" s="16"/>
      <c r="IH148" s="16"/>
      <c r="II148" s="16"/>
    </row>
    <row r="149" spans="1:243" s="15" customFormat="1" ht="243">
      <c r="A149" s="27">
        <v>137</v>
      </c>
      <c r="B149" s="69" t="s">
        <v>451</v>
      </c>
      <c r="C149" s="49" t="s">
        <v>189</v>
      </c>
      <c r="D149" s="80">
        <v>1340</v>
      </c>
      <c r="E149" s="84" t="s">
        <v>637</v>
      </c>
      <c r="F149" s="84">
        <v>249</v>
      </c>
      <c r="G149" s="63"/>
      <c r="H149" s="53"/>
      <c r="I149" s="52" t="s">
        <v>40</v>
      </c>
      <c r="J149" s="54">
        <f t="shared" si="12"/>
        <v>1</v>
      </c>
      <c r="K149" s="55" t="s">
        <v>65</v>
      </c>
      <c r="L149" s="55" t="s">
        <v>7</v>
      </c>
      <c r="M149" s="64"/>
      <c r="N149" s="63"/>
      <c r="O149" s="63"/>
      <c r="P149" s="65"/>
      <c r="Q149" s="63"/>
      <c r="R149" s="63"/>
      <c r="S149" s="65"/>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66">
        <f t="shared" si="13"/>
        <v>333660</v>
      </c>
      <c r="BB149" s="67">
        <f t="shared" si="14"/>
        <v>333660</v>
      </c>
      <c r="BC149" s="62" t="str">
        <f t="shared" si="15"/>
        <v>INR  Three Lakh Thirty Three Thousand Six Hundred &amp; Sixty  Only</v>
      </c>
      <c r="IE149" s="16"/>
      <c r="IF149" s="16"/>
      <c r="IG149" s="16"/>
      <c r="IH149" s="16"/>
      <c r="II149" s="16"/>
    </row>
    <row r="150" spans="1:243" s="15" customFormat="1" ht="243">
      <c r="A150" s="27">
        <v>138</v>
      </c>
      <c r="B150" s="69" t="s">
        <v>452</v>
      </c>
      <c r="C150" s="49" t="s">
        <v>190</v>
      </c>
      <c r="D150" s="80">
        <v>1800</v>
      </c>
      <c r="E150" s="84" t="s">
        <v>304</v>
      </c>
      <c r="F150" s="84">
        <v>186</v>
      </c>
      <c r="G150" s="63"/>
      <c r="H150" s="53"/>
      <c r="I150" s="52" t="s">
        <v>40</v>
      </c>
      <c r="J150" s="54">
        <f t="shared" si="12"/>
        <v>1</v>
      </c>
      <c r="K150" s="55" t="s">
        <v>65</v>
      </c>
      <c r="L150" s="55" t="s">
        <v>7</v>
      </c>
      <c r="M150" s="64"/>
      <c r="N150" s="63"/>
      <c r="O150" s="63"/>
      <c r="P150" s="65"/>
      <c r="Q150" s="63"/>
      <c r="R150" s="63"/>
      <c r="S150" s="65"/>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66">
        <f t="shared" si="13"/>
        <v>334800</v>
      </c>
      <c r="BB150" s="67">
        <f t="shared" si="14"/>
        <v>334800</v>
      </c>
      <c r="BC150" s="62" t="str">
        <f t="shared" si="15"/>
        <v>INR  Three Lakh Thirty Four Thousand Eight Hundred    Only</v>
      </c>
      <c r="IE150" s="16"/>
      <c r="IF150" s="16"/>
      <c r="IG150" s="16"/>
      <c r="IH150" s="16"/>
      <c r="II150" s="16"/>
    </row>
    <row r="151" spans="1:243" s="15" customFormat="1" ht="243">
      <c r="A151" s="27">
        <v>139</v>
      </c>
      <c r="B151" s="69" t="s">
        <v>453</v>
      </c>
      <c r="C151" s="49" t="s">
        <v>191</v>
      </c>
      <c r="D151" s="80">
        <v>945</v>
      </c>
      <c r="E151" s="84" t="s">
        <v>304</v>
      </c>
      <c r="F151" s="84">
        <v>141</v>
      </c>
      <c r="G151" s="63"/>
      <c r="H151" s="53"/>
      <c r="I151" s="52" t="s">
        <v>40</v>
      </c>
      <c r="J151" s="54">
        <f t="shared" si="12"/>
        <v>1</v>
      </c>
      <c r="K151" s="55" t="s">
        <v>65</v>
      </c>
      <c r="L151" s="55" t="s">
        <v>7</v>
      </c>
      <c r="M151" s="64"/>
      <c r="N151" s="63"/>
      <c r="O151" s="63"/>
      <c r="P151" s="65"/>
      <c r="Q151" s="63"/>
      <c r="R151" s="63"/>
      <c r="S151" s="65"/>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66">
        <f t="shared" si="13"/>
        <v>133245</v>
      </c>
      <c r="BB151" s="67">
        <f t="shared" si="14"/>
        <v>133245</v>
      </c>
      <c r="BC151" s="62" t="str">
        <f t="shared" si="15"/>
        <v>INR  One Lakh Thirty Three Thousand Two Hundred &amp; Forty Five  Only</v>
      </c>
      <c r="IE151" s="16"/>
      <c r="IF151" s="16"/>
      <c r="IG151" s="16"/>
      <c r="IH151" s="16"/>
      <c r="II151" s="16"/>
    </row>
    <row r="152" spans="1:243" s="15" customFormat="1" ht="243">
      <c r="A152" s="27">
        <v>140</v>
      </c>
      <c r="B152" s="69" t="s">
        <v>454</v>
      </c>
      <c r="C152" s="49" t="s">
        <v>192</v>
      </c>
      <c r="D152" s="80">
        <v>2074</v>
      </c>
      <c r="E152" s="84" t="s">
        <v>304</v>
      </c>
      <c r="F152" s="84">
        <v>164</v>
      </c>
      <c r="G152" s="63"/>
      <c r="H152" s="53"/>
      <c r="I152" s="52" t="s">
        <v>40</v>
      </c>
      <c r="J152" s="54">
        <f t="shared" si="12"/>
        <v>1</v>
      </c>
      <c r="K152" s="55" t="s">
        <v>65</v>
      </c>
      <c r="L152" s="55" t="s">
        <v>7</v>
      </c>
      <c r="M152" s="64"/>
      <c r="N152" s="63"/>
      <c r="O152" s="63"/>
      <c r="P152" s="65"/>
      <c r="Q152" s="63"/>
      <c r="R152" s="63"/>
      <c r="S152" s="65"/>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66">
        <f t="shared" si="13"/>
        <v>340136</v>
      </c>
      <c r="BB152" s="67">
        <f t="shared" si="14"/>
        <v>340136</v>
      </c>
      <c r="BC152" s="62" t="str">
        <f t="shared" si="15"/>
        <v>INR  Three Lakh Forty Thousand One Hundred &amp; Thirty Six  Only</v>
      </c>
      <c r="IE152" s="16"/>
      <c r="IF152" s="16"/>
      <c r="IG152" s="16"/>
      <c r="IH152" s="16"/>
      <c r="II152" s="16"/>
    </row>
    <row r="153" spans="1:243" s="15" customFormat="1" ht="243">
      <c r="A153" s="27">
        <v>141</v>
      </c>
      <c r="B153" s="69" t="s">
        <v>455</v>
      </c>
      <c r="C153" s="49" t="s">
        <v>193</v>
      </c>
      <c r="D153" s="80">
        <v>484</v>
      </c>
      <c r="E153" s="84" t="s">
        <v>304</v>
      </c>
      <c r="F153" s="84">
        <v>214</v>
      </c>
      <c r="G153" s="63"/>
      <c r="H153" s="53"/>
      <c r="I153" s="52" t="s">
        <v>40</v>
      </c>
      <c r="J153" s="54">
        <f t="shared" si="12"/>
        <v>1</v>
      </c>
      <c r="K153" s="55" t="s">
        <v>65</v>
      </c>
      <c r="L153" s="55" t="s">
        <v>7</v>
      </c>
      <c r="M153" s="64"/>
      <c r="N153" s="63"/>
      <c r="O153" s="63"/>
      <c r="P153" s="65"/>
      <c r="Q153" s="63"/>
      <c r="R153" s="63"/>
      <c r="S153" s="65"/>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66">
        <f t="shared" si="13"/>
        <v>103576</v>
      </c>
      <c r="BB153" s="67">
        <f t="shared" si="14"/>
        <v>103576</v>
      </c>
      <c r="BC153" s="62" t="str">
        <f t="shared" si="15"/>
        <v>INR  One Lakh Three Thousand Five Hundred &amp; Seventy Six  Only</v>
      </c>
      <c r="IE153" s="16"/>
      <c r="IF153" s="16"/>
      <c r="IG153" s="16"/>
      <c r="IH153" s="16"/>
      <c r="II153" s="16"/>
    </row>
    <row r="154" spans="1:243" s="15" customFormat="1" ht="67.5">
      <c r="A154" s="27">
        <v>142</v>
      </c>
      <c r="B154" s="69" t="s">
        <v>456</v>
      </c>
      <c r="C154" s="49" t="s">
        <v>194</v>
      </c>
      <c r="D154" s="80">
        <v>74</v>
      </c>
      <c r="E154" s="84" t="s">
        <v>305</v>
      </c>
      <c r="F154" s="84">
        <v>2088</v>
      </c>
      <c r="G154" s="63"/>
      <c r="H154" s="53"/>
      <c r="I154" s="52" t="s">
        <v>40</v>
      </c>
      <c r="J154" s="54">
        <f t="shared" si="12"/>
        <v>1</v>
      </c>
      <c r="K154" s="55" t="s">
        <v>65</v>
      </c>
      <c r="L154" s="55" t="s">
        <v>7</v>
      </c>
      <c r="M154" s="64"/>
      <c r="N154" s="63"/>
      <c r="O154" s="63"/>
      <c r="P154" s="65"/>
      <c r="Q154" s="63"/>
      <c r="R154" s="63"/>
      <c r="S154" s="65"/>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66">
        <f t="shared" si="13"/>
        <v>154512</v>
      </c>
      <c r="BB154" s="67">
        <f t="shared" si="14"/>
        <v>154512</v>
      </c>
      <c r="BC154" s="62" t="str">
        <f t="shared" si="15"/>
        <v>INR  One Lakh Fifty Four Thousand Five Hundred &amp; Twelve  Only</v>
      </c>
      <c r="IE154" s="16"/>
      <c r="IF154" s="16"/>
      <c r="IG154" s="16"/>
      <c r="IH154" s="16"/>
      <c r="II154" s="16"/>
    </row>
    <row r="155" spans="1:243" s="15" customFormat="1" ht="67.5">
      <c r="A155" s="27">
        <v>143</v>
      </c>
      <c r="B155" s="69" t="s">
        <v>457</v>
      </c>
      <c r="C155" s="49" t="s">
        <v>195</v>
      </c>
      <c r="D155" s="80">
        <v>76</v>
      </c>
      <c r="E155" s="84" t="s">
        <v>305</v>
      </c>
      <c r="F155" s="84">
        <v>1585</v>
      </c>
      <c r="G155" s="63"/>
      <c r="H155" s="53"/>
      <c r="I155" s="52" t="s">
        <v>40</v>
      </c>
      <c r="J155" s="54">
        <f t="shared" si="12"/>
        <v>1</v>
      </c>
      <c r="K155" s="55" t="s">
        <v>65</v>
      </c>
      <c r="L155" s="55" t="s">
        <v>7</v>
      </c>
      <c r="M155" s="64"/>
      <c r="N155" s="63"/>
      <c r="O155" s="63"/>
      <c r="P155" s="65"/>
      <c r="Q155" s="63"/>
      <c r="R155" s="63"/>
      <c r="S155" s="65"/>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66">
        <f t="shared" si="13"/>
        <v>120460</v>
      </c>
      <c r="BB155" s="67">
        <f t="shared" si="14"/>
        <v>120460</v>
      </c>
      <c r="BC155" s="62" t="str">
        <f t="shared" si="15"/>
        <v>INR  One Lakh Twenty Thousand Four Hundred &amp; Sixty  Only</v>
      </c>
      <c r="IE155" s="16"/>
      <c r="IF155" s="16"/>
      <c r="IG155" s="16"/>
      <c r="IH155" s="16"/>
      <c r="II155" s="16"/>
    </row>
    <row r="156" spans="1:243" s="15" customFormat="1" ht="67.5">
      <c r="A156" s="27">
        <v>144</v>
      </c>
      <c r="B156" s="69" t="s">
        <v>458</v>
      </c>
      <c r="C156" s="49" t="s">
        <v>196</v>
      </c>
      <c r="D156" s="80">
        <v>76</v>
      </c>
      <c r="E156" s="84" t="s">
        <v>305</v>
      </c>
      <c r="F156" s="84">
        <v>1137</v>
      </c>
      <c r="G156" s="63"/>
      <c r="H156" s="53"/>
      <c r="I156" s="52" t="s">
        <v>40</v>
      </c>
      <c r="J156" s="54">
        <f t="shared" si="12"/>
        <v>1</v>
      </c>
      <c r="K156" s="55" t="s">
        <v>65</v>
      </c>
      <c r="L156" s="55" t="s">
        <v>7</v>
      </c>
      <c r="M156" s="64"/>
      <c r="N156" s="63"/>
      <c r="O156" s="63"/>
      <c r="P156" s="65"/>
      <c r="Q156" s="63"/>
      <c r="R156" s="63"/>
      <c r="S156" s="65"/>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66">
        <f t="shared" si="13"/>
        <v>86412</v>
      </c>
      <c r="BB156" s="67">
        <f t="shared" si="14"/>
        <v>86412</v>
      </c>
      <c r="BC156" s="62" t="str">
        <f t="shared" si="15"/>
        <v>INR  Eighty Six Thousand Four Hundred &amp; Twelve  Only</v>
      </c>
      <c r="IE156" s="16"/>
      <c r="IF156" s="16"/>
      <c r="IG156" s="16"/>
      <c r="IH156" s="16"/>
      <c r="II156" s="16"/>
    </row>
    <row r="157" spans="1:243" s="15" customFormat="1" ht="67.5">
      <c r="A157" s="27">
        <v>145</v>
      </c>
      <c r="B157" s="69" t="s">
        <v>459</v>
      </c>
      <c r="C157" s="49" t="s">
        <v>197</v>
      </c>
      <c r="D157" s="80">
        <v>66</v>
      </c>
      <c r="E157" s="84" t="s">
        <v>305</v>
      </c>
      <c r="F157" s="84">
        <v>807</v>
      </c>
      <c r="G157" s="63"/>
      <c r="H157" s="53"/>
      <c r="I157" s="52" t="s">
        <v>40</v>
      </c>
      <c r="J157" s="54">
        <f t="shared" si="12"/>
        <v>1</v>
      </c>
      <c r="K157" s="55" t="s">
        <v>65</v>
      </c>
      <c r="L157" s="55" t="s">
        <v>7</v>
      </c>
      <c r="M157" s="64"/>
      <c r="N157" s="63"/>
      <c r="O157" s="63"/>
      <c r="P157" s="65"/>
      <c r="Q157" s="63"/>
      <c r="R157" s="63"/>
      <c r="S157" s="65"/>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66">
        <f t="shared" si="13"/>
        <v>53262</v>
      </c>
      <c r="BB157" s="67">
        <f t="shared" si="14"/>
        <v>53262</v>
      </c>
      <c r="BC157" s="62" t="str">
        <f t="shared" si="15"/>
        <v>INR  Fifty Three Thousand Two Hundred &amp; Sixty Two  Only</v>
      </c>
      <c r="IE157" s="16"/>
      <c r="IF157" s="16"/>
      <c r="IG157" s="16"/>
      <c r="IH157" s="16"/>
      <c r="II157" s="16"/>
    </row>
    <row r="158" spans="1:243" s="15" customFormat="1" ht="62.25" customHeight="1">
      <c r="A158" s="27">
        <v>146</v>
      </c>
      <c r="B158" s="69" t="s">
        <v>460</v>
      </c>
      <c r="C158" s="49" t="s">
        <v>198</v>
      </c>
      <c r="D158" s="80">
        <v>34</v>
      </c>
      <c r="E158" s="84" t="s">
        <v>305</v>
      </c>
      <c r="F158" s="84">
        <v>3965</v>
      </c>
      <c r="G158" s="63"/>
      <c r="H158" s="53"/>
      <c r="I158" s="52" t="s">
        <v>40</v>
      </c>
      <c r="J158" s="54">
        <f t="shared" si="12"/>
        <v>1</v>
      </c>
      <c r="K158" s="55" t="s">
        <v>65</v>
      </c>
      <c r="L158" s="55" t="s">
        <v>7</v>
      </c>
      <c r="M158" s="64"/>
      <c r="N158" s="63"/>
      <c r="O158" s="63"/>
      <c r="P158" s="65"/>
      <c r="Q158" s="63"/>
      <c r="R158" s="63"/>
      <c r="S158" s="65"/>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66">
        <f t="shared" si="13"/>
        <v>134810</v>
      </c>
      <c r="BB158" s="67">
        <f t="shared" si="14"/>
        <v>134810</v>
      </c>
      <c r="BC158" s="62" t="str">
        <f t="shared" si="15"/>
        <v>INR  One Lakh Thirty Four Thousand Eight Hundred &amp; Ten  Only</v>
      </c>
      <c r="IE158" s="16"/>
      <c r="IF158" s="16"/>
      <c r="IG158" s="16"/>
      <c r="IH158" s="16"/>
      <c r="II158" s="16"/>
    </row>
    <row r="159" spans="1:243" s="15" customFormat="1" ht="67.5">
      <c r="A159" s="27">
        <v>147</v>
      </c>
      <c r="B159" s="69" t="s">
        <v>461</v>
      </c>
      <c r="C159" s="49" t="s">
        <v>199</v>
      </c>
      <c r="D159" s="80">
        <v>202</v>
      </c>
      <c r="E159" s="84" t="s">
        <v>305</v>
      </c>
      <c r="F159" s="84">
        <v>2026</v>
      </c>
      <c r="G159" s="63"/>
      <c r="H159" s="53"/>
      <c r="I159" s="52" t="s">
        <v>40</v>
      </c>
      <c r="J159" s="54">
        <f t="shared" si="12"/>
        <v>1</v>
      </c>
      <c r="K159" s="55" t="s">
        <v>65</v>
      </c>
      <c r="L159" s="55" t="s">
        <v>7</v>
      </c>
      <c r="M159" s="64"/>
      <c r="N159" s="63"/>
      <c r="O159" s="63"/>
      <c r="P159" s="65"/>
      <c r="Q159" s="63"/>
      <c r="R159" s="63"/>
      <c r="S159" s="65"/>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66">
        <f t="shared" si="13"/>
        <v>409252</v>
      </c>
      <c r="BB159" s="67">
        <f t="shared" si="14"/>
        <v>409252</v>
      </c>
      <c r="BC159" s="62" t="str">
        <f t="shared" si="15"/>
        <v>INR  Four Lakh Nine Thousand Two Hundred &amp; Fifty Two  Only</v>
      </c>
      <c r="IE159" s="16"/>
      <c r="IF159" s="16"/>
      <c r="IG159" s="16"/>
      <c r="IH159" s="16"/>
      <c r="II159" s="16"/>
    </row>
    <row r="160" spans="1:243" s="15" customFormat="1" ht="62.25" customHeight="1">
      <c r="A160" s="27">
        <v>148</v>
      </c>
      <c r="B160" s="68" t="s">
        <v>462</v>
      </c>
      <c r="C160" s="49" t="s">
        <v>200</v>
      </c>
      <c r="D160" s="80">
        <v>34</v>
      </c>
      <c r="E160" s="84" t="s">
        <v>305</v>
      </c>
      <c r="F160" s="84">
        <v>572</v>
      </c>
      <c r="G160" s="63"/>
      <c r="H160" s="53"/>
      <c r="I160" s="52" t="s">
        <v>40</v>
      </c>
      <c r="J160" s="54">
        <f t="shared" si="12"/>
        <v>1</v>
      </c>
      <c r="K160" s="55" t="s">
        <v>65</v>
      </c>
      <c r="L160" s="55" t="s">
        <v>7</v>
      </c>
      <c r="M160" s="64"/>
      <c r="N160" s="63"/>
      <c r="O160" s="63"/>
      <c r="P160" s="65"/>
      <c r="Q160" s="63"/>
      <c r="R160" s="63"/>
      <c r="S160" s="65"/>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66">
        <f t="shared" si="13"/>
        <v>19448</v>
      </c>
      <c r="BB160" s="67">
        <f t="shared" si="14"/>
        <v>19448</v>
      </c>
      <c r="BC160" s="62" t="str">
        <f t="shared" si="15"/>
        <v>INR  Nineteen Thousand Four Hundred &amp; Forty Eight  Only</v>
      </c>
      <c r="IE160" s="16"/>
      <c r="IF160" s="16"/>
      <c r="IG160" s="16"/>
      <c r="IH160" s="16"/>
      <c r="II160" s="16"/>
    </row>
    <row r="161" spans="1:243" s="15" customFormat="1" ht="63" customHeight="1">
      <c r="A161" s="27">
        <v>149</v>
      </c>
      <c r="B161" s="69" t="s">
        <v>463</v>
      </c>
      <c r="C161" s="49" t="s">
        <v>201</v>
      </c>
      <c r="D161" s="80">
        <v>250</v>
      </c>
      <c r="E161" s="84" t="s">
        <v>305</v>
      </c>
      <c r="F161" s="84">
        <v>1181</v>
      </c>
      <c r="G161" s="63"/>
      <c r="H161" s="53"/>
      <c r="I161" s="52" t="s">
        <v>40</v>
      </c>
      <c r="J161" s="54">
        <f t="shared" si="12"/>
        <v>1</v>
      </c>
      <c r="K161" s="55" t="s">
        <v>65</v>
      </c>
      <c r="L161" s="55" t="s">
        <v>7</v>
      </c>
      <c r="M161" s="64"/>
      <c r="N161" s="63"/>
      <c r="O161" s="63"/>
      <c r="P161" s="65"/>
      <c r="Q161" s="63"/>
      <c r="R161" s="63"/>
      <c r="S161" s="65"/>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66">
        <f t="shared" si="13"/>
        <v>295250</v>
      </c>
      <c r="BB161" s="67">
        <f t="shared" si="14"/>
        <v>295250</v>
      </c>
      <c r="BC161" s="62" t="str">
        <f t="shared" si="15"/>
        <v>INR  Two Lakh Ninety Five Thousand Two Hundred &amp; Fifty  Only</v>
      </c>
      <c r="IE161" s="16"/>
      <c r="IF161" s="16"/>
      <c r="IG161" s="16"/>
      <c r="IH161" s="16"/>
      <c r="II161" s="16"/>
    </row>
    <row r="162" spans="1:243" s="15" customFormat="1" ht="162">
      <c r="A162" s="27">
        <v>150</v>
      </c>
      <c r="B162" s="69" t="s">
        <v>464</v>
      </c>
      <c r="C162" s="49" t="s">
        <v>202</v>
      </c>
      <c r="D162" s="80">
        <v>38</v>
      </c>
      <c r="E162" s="84" t="s">
        <v>305</v>
      </c>
      <c r="F162" s="84">
        <v>2207</v>
      </c>
      <c r="G162" s="63"/>
      <c r="H162" s="53"/>
      <c r="I162" s="52" t="s">
        <v>40</v>
      </c>
      <c r="J162" s="54">
        <f t="shared" si="12"/>
        <v>1</v>
      </c>
      <c r="K162" s="55" t="s">
        <v>65</v>
      </c>
      <c r="L162" s="55" t="s">
        <v>7</v>
      </c>
      <c r="M162" s="64"/>
      <c r="N162" s="63"/>
      <c r="O162" s="63"/>
      <c r="P162" s="65"/>
      <c r="Q162" s="63"/>
      <c r="R162" s="63"/>
      <c r="S162" s="65"/>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66">
        <f t="shared" si="13"/>
        <v>83866</v>
      </c>
      <c r="BB162" s="67">
        <f t="shared" si="14"/>
        <v>83866</v>
      </c>
      <c r="BC162" s="62" t="str">
        <f t="shared" si="15"/>
        <v>INR  Eighty Three Thousand Eight Hundred &amp; Sixty Six  Only</v>
      </c>
      <c r="IE162" s="16"/>
      <c r="IF162" s="16"/>
      <c r="IG162" s="16"/>
      <c r="IH162" s="16"/>
      <c r="II162" s="16"/>
    </row>
    <row r="163" spans="1:243" s="15" customFormat="1" ht="40.5">
      <c r="A163" s="27">
        <v>151</v>
      </c>
      <c r="B163" s="68" t="s">
        <v>465</v>
      </c>
      <c r="C163" s="49" t="s">
        <v>203</v>
      </c>
      <c r="D163" s="80">
        <v>38</v>
      </c>
      <c r="E163" s="84" t="s">
        <v>305</v>
      </c>
      <c r="F163" s="84">
        <v>1911</v>
      </c>
      <c r="G163" s="63"/>
      <c r="H163" s="53"/>
      <c r="I163" s="52" t="s">
        <v>40</v>
      </c>
      <c r="J163" s="54">
        <f t="shared" si="12"/>
        <v>1</v>
      </c>
      <c r="K163" s="55" t="s">
        <v>65</v>
      </c>
      <c r="L163" s="55" t="s">
        <v>7</v>
      </c>
      <c r="M163" s="64"/>
      <c r="N163" s="63"/>
      <c r="O163" s="63"/>
      <c r="P163" s="65"/>
      <c r="Q163" s="63"/>
      <c r="R163" s="63"/>
      <c r="S163" s="65"/>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66">
        <f t="shared" si="13"/>
        <v>72618</v>
      </c>
      <c r="BB163" s="67">
        <f t="shared" si="14"/>
        <v>72618</v>
      </c>
      <c r="BC163" s="62" t="str">
        <f t="shared" si="15"/>
        <v>INR  Seventy Two Thousand Six Hundred &amp; Eighteen  Only</v>
      </c>
      <c r="IE163" s="16"/>
      <c r="IF163" s="16"/>
      <c r="IG163" s="16"/>
      <c r="IH163" s="16"/>
      <c r="II163" s="16"/>
    </row>
    <row r="164" spans="1:243" s="15" customFormat="1" ht="40.5">
      <c r="A164" s="27">
        <v>152</v>
      </c>
      <c r="B164" s="68" t="s">
        <v>466</v>
      </c>
      <c r="C164" s="49" t="s">
        <v>204</v>
      </c>
      <c r="D164" s="80">
        <v>250</v>
      </c>
      <c r="E164" s="84" t="s">
        <v>305</v>
      </c>
      <c r="F164" s="84">
        <v>181</v>
      </c>
      <c r="G164" s="63"/>
      <c r="H164" s="53"/>
      <c r="I164" s="52" t="s">
        <v>40</v>
      </c>
      <c r="J164" s="54">
        <f t="shared" si="12"/>
        <v>1</v>
      </c>
      <c r="K164" s="55" t="s">
        <v>65</v>
      </c>
      <c r="L164" s="55" t="s">
        <v>7</v>
      </c>
      <c r="M164" s="64"/>
      <c r="N164" s="63"/>
      <c r="O164" s="63"/>
      <c r="P164" s="65"/>
      <c r="Q164" s="63"/>
      <c r="R164" s="63"/>
      <c r="S164" s="65"/>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66">
        <f t="shared" si="13"/>
        <v>45250</v>
      </c>
      <c r="BB164" s="67">
        <f t="shared" si="14"/>
        <v>45250</v>
      </c>
      <c r="BC164" s="62" t="str">
        <f t="shared" si="15"/>
        <v>INR  Forty Five Thousand Two Hundred &amp; Fifty  Only</v>
      </c>
      <c r="IE164" s="16"/>
      <c r="IF164" s="16"/>
      <c r="IG164" s="16"/>
      <c r="IH164" s="16"/>
      <c r="II164" s="16"/>
    </row>
    <row r="165" spans="1:243" s="15" customFormat="1" ht="40.5">
      <c r="A165" s="27">
        <v>153</v>
      </c>
      <c r="B165" s="68" t="s">
        <v>467</v>
      </c>
      <c r="C165" s="49" t="s">
        <v>205</v>
      </c>
      <c r="D165" s="80">
        <v>100</v>
      </c>
      <c r="E165" s="84" t="s">
        <v>305</v>
      </c>
      <c r="F165" s="84">
        <v>107</v>
      </c>
      <c r="G165" s="63"/>
      <c r="H165" s="53"/>
      <c r="I165" s="52" t="s">
        <v>40</v>
      </c>
      <c r="J165" s="54">
        <f t="shared" si="12"/>
        <v>1</v>
      </c>
      <c r="K165" s="55" t="s">
        <v>65</v>
      </c>
      <c r="L165" s="55" t="s">
        <v>7</v>
      </c>
      <c r="M165" s="64"/>
      <c r="N165" s="63"/>
      <c r="O165" s="63"/>
      <c r="P165" s="65"/>
      <c r="Q165" s="63"/>
      <c r="R165" s="63"/>
      <c r="S165" s="65"/>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66">
        <f t="shared" si="13"/>
        <v>10700</v>
      </c>
      <c r="BB165" s="67">
        <f t="shared" si="14"/>
        <v>10700</v>
      </c>
      <c r="BC165" s="62" t="str">
        <f t="shared" si="15"/>
        <v>INR  Ten Thousand Seven Hundred    Only</v>
      </c>
      <c r="IE165" s="16"/>
      <c r="IF165" s="16"/>
      <c r="IG165" s="16"/>
      <c r="IH165" s="16"/>
      <c r="II165" s="16"/>
    </row>
    <row r="166" spans="1:243" s="15" customFormat="1" ht="54">
      <c r="A166" s="27">
        <v>154</v>
      </c>
      <c r="B166" s="68" t="s">
        <v>468</v>
      </c>
      <c r="C166" s="49" t="s">
        <v>206</v>
      </c>
      <c r="D166" s="80">
        <v>320</v>
      </c>
      <c r="E166" s="84" t="s">
        <v>305</v>
      </c>
      <c r="F166" s="84">
        <v>138</v>
      </c>
      <c r="G166" s="63"/>
      <c r="H166" s="53"/>
      <c r="I166" s="52" t="s">
        <v>40</v>
      </c>
      <c r="J166" s="54">
        <f t="shared" si="12"/>
        <v>1</v>
      </c>
      <c r="K166" s="55" t="s">
        <v>65</v>
      </c>
      <c r="L166" s="55" t="s">
        <v>7</v>
      </c>
      <c r="M166" s="64"/>
      <c r="N166" s="63"/>
      <c r="O166" s="63"/>
      <c r="P166" s="65"/>
      <c r="Q166" s="63"/>
      <c r="R166" s="63"/>
      <c r="S166" s="65"/>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66">
        <f t="shared" si="13"/>
        <v>44160</v>
      </c>
      <c r="BB166" s="67">
        <f t="shared" si="14"/>
        <v>44160</v>
      </c>
      <c r="BC166" s="62" t="str">
        <f t="shared" si="15"/>
        <v>INR  Forty Four Thousand One Hundred &amp; Sixty  Only</v>
      </c>
      <c r="IE166" s="16"/>
      <c r="IF166" s="16"/>
      <c r="IG166" s="16"/>
      <c r="IH166" s="16"/>
      <c r="II166" s="16"/>
    </row>
    <row r="167" spans="1:243" s="15" customFormat="1" ht="52.5" customHeight="1">
      <c r="A167" s="27">
        <v>155</v>
      </c>
      <c r="B167" s="68" t="s">
        <v>469</v>
      </c>
      <c r="C167" s="49" t="s">
        <v>207</v>
      </c>
      <c r="D167" s="80">
        <v>100</v>
      </c>
      <c r="E167" s="84" t="s">
        <v>305</v>
      </c>
      <c r="F167" s="84">
        <v>760</v>
      </c>
      <c r="G167" s="63"/>
      <c r="H167" s="53"/>
      <c r="I167" s="52" t="s">
        <v>40</v>
      </c>
      <c r="J167" s="54">
        <f t="shared" si="12"/>
        <v>1</v>
      </c>
      <c r="K167" s="55" t="s">
        <v>65</v>
      </c>
      <c r="L167" s="55" t="s">
        <v>7</v>
      </c>
      <c r="M167" s="64"/>
      <c r="N167" s="63"/>
      <c r="O167" s="63"/>
      <c r="P167" s="65"/>
      <c r="Q167" s="63"/>
      <c r="R167" s="63"/>
      <c r="S167" s="65"/>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66">
        <f t="shared" si="13"/>
        <v>76000</v>
      </c>
      <c r="BB167" s="67">
        <f t="shared" si="14"/>
        <v>76000</v>
      </c>
      <c r="BC167" s="62" t="str">
        <f t="shared" si="15"/>
        <v>INR  Seventy Six Thousand    Only</v>
      </c>
      <c r="IE167" s="16"/>
      <c r="IF167" s="16"/>
      <c r="IG167" s="16"/>
      <c r="IH167" s="16"/>
      <c r="II167" s="16"/>
    </row>
    <row r="168" spans="1:243" s="15" customFormat="1" ht="66.75" customHeight="1">
      <c r="A168" s="27">
        <v>156</v>
      </c>
      <c r="B168" s="68" t="s">
        <v>470</v>
      </c>
      <c r="C168" s="49" t="s">
        <v>208</v>
      </c>
      <c r="D168" s="80">
        <v>380</v>
      </c>
      <c r="E168" s="84" t="s">
        <v>305</v>
      </c>
      <c r="F168" s="84">
        <v>689</v>
      </c>
      <c r="G168" s="63"/>
      <c r="H168" s="53"/>
      <c r="I168" s="52" t="s">
        <v>40</v>
      </c>
      <c r="J168" s="54">
        <f t="shared" si="12"/>
        <v>1</v>
      </c>
      <c r="K168" s="55" t="s">
        <v>65</v>
      </c>
      <c r="L168" s="55" t="s">
        <v>7</v>
      </c>
      <c r="M168" s="64"/>
      <c r="N168" s="63"/>
      <c r="O168" s="63"/>
      <c r="P168" s="65"/>
      <c r="Q168" s="63"/>
      <c r="R168" s="63"/>
      <c r="S168" s="65"/>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66">
        <f t="shared" si="13"/>
        <v>261820</v>
      </c>
      <c r="BB168" s="67">
        <f t="shared" si="14"/>
        <v>261820</v>
      </c>
      <c r="BC168" s="62" t="str">
        <f t="shared" si="15"/>
        <v>INR  Two Lakh Sixty One Thousand Eight Hundred &amp; Twenty  Only</v>
      </c>
      <c r="IE168" s="16"/>
      <c r="IF168" s="16"/>
      <c r="IG168" s="16"/>
      <c r="IH168" s="16"/>
      <c r="II168" s="16"/>
    </row>
    <row r="169" spans="1:243" s="15" customFormat="1" ht="60.75" customHeight="1">
      <c r="A169" s="27">
        <v>157</v>
      </c>
      <c r="B169" s="69" t="s">
        <v>471</v>
      </c>
      <c r="C169" s="49" t="s">
        <v>209</v>
      </c>
      <c r="D169" s="80">
        <v>252</v>
      </c>
      <c r="E169" s="84" t="s">
        <v>305</v>
      </c>
      <c r="F169" s="84">
        <v>629</v>
      </c>
      <c r="G169" s="63"/>
      <c r="H169" s="53"/>
      <c r="I169" s="52" t="s">
        <v>40</v>
      </c>
      <c r="J169" s="54">
        <f t="shared" si="12"/>
        <v>1</v>
      </c>
      <c r="K169" s="55" t="s">
        <v>65</v>
      </c>
      <c r="L169" s="55" t="s">
        <v>7</v>
      </c>
      <c r="M169" s="64"/>
      <c r="N169" s="63"/>
      <c r="O169" s="63"/>
      <c r="P169" s="65"/>
      <c r="Q169" s="63"/>
      <c r="R169" s="63"/>
      <c r="S169" s="65"/>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66">
        <f t="shared" si="13"/>
        <v>158508</v>
      </c>
      <c r="BB169" s="67">
        <f t="shared" si="14"/>
        <v>158508</v>
      </c>
      <c r="BC169" s="62" t="str">
        <f t="shared" si="15"/>
        <v>INR  One Lakh Fifty Eight Thousand Five Hundred &amp; Eight  Only</v>
      </c>
      <c r="IE169" s="16"/>
      <c r="IF169" s="16"/>
      <c r="IG169" s="16"/>
      <c r="IH169" s="16"/>
      <c r="II169" s="16"/>
    </row>
    <row r="170" spans="1:243" s="15" customFormat="1" ht="40.5">
      <c r="A170" s="27">
        <v>158</v>
      </c>
      <c r="B170" s="68" t="s">
        <v>472</v>
      </c>
      <c r="C170" s="49" t="s">
        <v>210</v>
      </c>
      <c r="D170" s="80">
        <v>300</v>
      </c>
      <c r="E170" s="84" t="s">
        <v>305</v>
      </c>
      <c r="F170" s="84">
        <v>1046</v>
      </c>
      <c r="G170" s="63"/>
      <c r="H170" s="53"/>
      <c r="I170" s="52" t="s">
        <v>40</v>
      </c>
      <c r="J170" s="54">
        <f t="shared" si="12"/>
        <v>1</v>
      </c>
      <c r="K170" s="55" t="s">
        <v>65</v>
      </c>
      <c r="L170" s="55" t="s">
        <v>7</v>
      </c>
      <c r="M170" s="64"/>
      <c r="N170" s="63"/>
      <c r="O170" s="63"/>
      <c r="P170" s="65"/>
      <c r="Q170" s="63"/>
      <c r="R170" s="63"/>
      <c r="S170" s="65"/>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66">
        <f t="shared" si="13"/>
        <v>313800</v>
      </c>
      <c r="BB170" s="67">
        <f t="shared" si="14"/>
        <v>313800</v>
      </c>
      <c r="BC170" s="62" t="str">
        <f t="shared" si="15"/>
        <v>INR  Three Lakh Thirteen Thousand Eight Hundred    Only</v>
      </c>
      <c r="IE170" s="16"/>
      <c r="IF170" s="16"/>
      <c r="IG170" s="16"/>
      <c r="IH170" s="16"/>
      <c r="II170" s="16"/>
    </row>
    <row r="171" spans="1:243" s="15" customFormat="1" ht="47.25" customHeight="1">
      <c r="A171" s="27">
        <v>159</v>
      </c>
      <c r="B171" s="68" t="s">
        <v>473</v>
      </c>
      <c r="C171" s="49" t="s">
        <v>211</v>
      </c>
      <c r="D171" s="80">
        <v>4</v>
      </c>
      <c r="E171" s="84" t="s">
        <v>305</v>
      </c>
      <c r="F171" s="84">
        <v>4798</v>
      </c>
      <c r="G171" s="63"/>
      <c r="H171" s="53"/>
      <c r="I171" s="52" t="s">
        <v>40</v>
      </c>
      <c r="J171" s="54">
        <f t="shared" si="12"/>
        <v>1</v>
      </c>
      <c r="K171" s="55" t="s">
        <v>65</v>
      </c>
      <c r="L171" s="55" t="s">
        <v>7</v>
      </c>
      <c r="M171" s="64"/>
      <c r="N171" s="63"/>
      <c r="O171" s="63"/>
      <c r="P171" s="65"/>
      <c r="Q171" s="63"/>
      <c r="R171" s="63"/>
      <c r="S171" s="65"/>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66">
        <f t="shared" si="13"/>
        <v>19192</v>
      </c>
      <c r="BB171" s="67">
        <f t="shared" si="14"/>
        <v>19192</v>
      </c>
      <c r="BC171" s="62" t="str">
        <f t="shared" si="15"/>
        <v>INR  Nineteen Thousand One Hundred &amp; Ninety Two  Only</v>
      </c>
      <c r="IE171" s="16"/>
      <c r="IF171" s="16"/>
      <c r="IG171" s="16"/>
      <c r="IH171" s="16"/>
      <c r="II171" s="16"/>
    </row>
    <row r="172" spans="1:243" s="15" customFormat="1" ht="67.5">
      <c r="A172" s="27">
        <v>160</v>
      </c>
      <c r="B172" s="69" t="s">
        <v>474</v>
      </c>
      <c r="C172" s="49" t="s">
        <v>212</v>
      </c>
      <c r="D172" s="80">
        <v>4</v>
      </c>
      <c r="E172" s="84" t="s">
        <v>305</v>
      </c>
      <c r="F172" s="84">
        <v>1046</v>
      </c>
      <c r="G172" s="63"/>
      <c r="H172" s="53"/>
      <c r="I172" s="52" t="s">
        <v>40</v>
      </c>
      <c r="J172" s="54">
        <f t="shared" si="12"/>
        <v>1</v>
      </c>
      <c r="K172" s="55" t="s">
        <v>65</v>
      </c>
      <c r="L172" s="55" t="s">
        <v>7</v>
      </c>
      <c r="M172" s="64"/>
      <c r="N172" s="63"/>
      <c r="O172" s="63"/>
      <c r="P172" s="65"/>
      <c r="Q172" s="63"/>
      <c r="R172" s="63"/>
      <c r="S172" s="65"/>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66">
        <f t="shared" si="13"/>
        <v>4184</v>
      </c>
      <c r="BB172" s="67">
        <f t="shared" si="14"/>
        <v>4184</v>
      </c>
      <c r="BC172" s="62" t="str">
        <f t="shared" si="15"/>
        <v>INR  Four Thousand One Hundred &amp; Eighty Four  Only</v>
      </c>
      <c r="IE172" s="16"/>
      <c r="IF172" s="16"/>
      <c r="IG172" s="16"/>
      <c r="IH172" s="16"/>
      <c r="II172" s="16"/>
    </row>
    <row r="173" spans="1:243" s="15" customFormat="1" ht="62.25" customHeight="1">
      <c r="A173" s="27">
        <v>161</v>
      </c>
      <c r="B173" s="68" t="s">
        <v>475</v>
      </c>
      <c r="C173" s="49" t="s">
        <v>213</v>
      </c>
      <c r="D173" s="80">
        <v>42</v>
      </c>
      <c r="E173" s="84" t="s">
        <v>305</v>
      </c>
      <c r="F173" s="84">
        <v>792</v>
      </c>
      <c r="G173" s="63"/>
      <c r="H173" s="53"/>
      <c r="I173" s="52" t="s">
        <v>40</v>
      </c>
      <c r="J173" s="54">
        <f t="shared" si="12"/>
        <v>1</v>
      </c>
      <c r="K173" s="55" t="s">
        <v>65</v>
      </c>
      <c r="L173" s="55" t="s">
        <v>7</v>
      </c>
      <c r="M173" s="64"/>
      <c r="N173" s="63"/>
      <c r="O173" s="63"/>
      <c r="P173" s="65"/>
      <c r="Q173" s="63"/>
      <c r="R173" s="63"/>
      <c r="S173" s="65"/>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66">
        <f t="shared" si="13"/>
        <v>33264</v>
      </c>
      <c r="BB173" s="67">
        <f t="shared" si="14"/>
        <v>33264</v>
      </c>
      <c r="BC173" s="62" t="str">
        <f t="shared" si="15"/>
        <v>INR  Thirty Three Thousand Two Hundred &amp; Sixty Four  Only</v>
      </c>
      <c r="IE173" s="16"/>
      <c r="IF173" s="16"/>
      <c r="IG173" s="16"/>
      <c r="IH173" s="16"/>
      <c r="II173" s="16"/>
    </row>
    <row r="174" spans="1:243" s="15" customFormat="1" ht="76.5" customHeight="1">
      <c r="A174" s="27">
        <v>162</v>
      </c>
      <c r="B174" s="69" t="s">
        <v>476</v>
      </c>
      <c r="C174" s="49" t="s">
        <v>214</v>
      </c>
      <c r="D174" s="80">
        <v>182</v>
      </c>
      <c r="E174" s="84" t="s">
        <v>305</v>
      </c>
      <c r="F174" s="84">
        <v>576</v>
      </c>
      <c r="G174" s="63"/>
      <c r="H174" s="53"/>
      <c r="I174" s="52" t="s">
        <v>40</v>
      </c>
      <c r="J174" s="54">
        <f t="shared" si="12"/>
        <v>1</v>
      </c>
      <c r="K174" s="55" t="s">
        <v>65</v>
      </c>
      <c r="L174" s="55" t="s">
        <v>7</v>
      </c>
      <c r="M174" s="64"/>
      <c r="N174" s="63"/>
      <c r="O174" s="63"/>
      <c r="P174" s="65"/>
      <c r="Q174" s="63"/>
      <c r="R174" s="63"/>
      <c r="S174" s="65"/>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66">
        <f t="shared" si="13"/>
        <v>104832</v>
      </c>
      <c r="BB174" s="67">
        <f t="shared" si="14"/>
        <v>104832</v>
      </c>
      <c r="BC174" s="62" t="str">
        <f t="shared" si="15"/>
        <v>INR  One Lakh Four Thousand Eight Hundred &amp; Thirty Two  Only</v>
      </c>
      <c r="IE174" s="16"/>
      <c r="IF174" s="16"/>
      <c r="IG174" s="16"/>
      <c r="IH174" s="16"/>
      <c r="II174" s="16"/>
    </row>
    <row r="175" spans="1:243" s="15" customFormat="1" ht="40.5">
      <c r="A175" s="27">
        <v>163</v>
      </c>
      <c r="B175" s="68" t="s">
        <v>477</v>
      </c>
      <c r="C175" s="49" t="s">
        <v>215</v>
      </c>
      <c r="D175" s="80">
        <v>156</v>
      </c>
      <c r="E175" s="84" t="s">
        <v>305</v>
      </c>
      <c r="F175" s="84">
        <v>1611</v>
      </c>
      <c r="G175" s="63"/>
      <c r="H175" s="53"/>
      <c r="I175" s="52" t="s">
        <v>40</v>
      </c>
      <c r="J175" s="54">
        <f t="shared" si="12"/>
        <v>1</v>
      </c>
      <c r="K175" s="55" t="s">
        <v>65</v>
      </c>
      <c r="L175" s="55" t="s">
        <v>7</v>
      </c>
      <c r="M175" s="64"/>
      <c r="N175" s="63"/>
      <c r="O175" s="63"/>
      <c r="P175" s="65"/>
      <c r="Q175" s="63"/>
      <c r="R175" s="63"/>
      <c r="S175" s="65"/>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66">
        <f t="shared" si="13"/>
        <v>251316</v>
      </c>
      <c r="BB175" s="67">
        <f t="shared" si="14"/>
        <v>251316</v>
      </c>
      <c r="BC175" s="62" t="str">
        <f t="shared" si="15"/>
        <v>INR  Two Lakh Fifty One Thousand Three Hundred &amp; Sixteen  Only</v>
      </c>
      <c r="IE175" s="16"/>
      <c r="IF175" s="16"/>
      <c r="IG175" s="16"/>
      <c r="IH175" s="16"/>
      <c r="II175" s="16"/>
    </row>
    <row r="176" spans="1:243" s="15" customFormat="1" ht="40.5">
      <c r="A176" s="27">
        <v>164</v>
      </c>
      <c r="B176" s="68" t="s">
        <v>478</v>
      </c>
      <c r="C176" s="49" t="s">
        <v>216</v>
      </c>
      <c r="D176" s="80">
        <v>378</v>
      </c>
      <c r="E176" s="84" t="s">
        <v>305</v>
      </c>
      <c r="F176" s="84">
        <v>554</v>
      </c>
      <c r="G176" s="63"/>
      <c r="H176" s="53"/>
      <c r="I176" s="52" t="s">
        <v>40</v>
      </c>
      <c r="J176" s="54">
        <f t="shared" si="12"/>
        <v>1</v>
      </c>
      <c r="K176" s="55" t="s">
        <v>65</v>
      </c>
      <c r="L176" s="55" t="s">
        <v>7</v>
      </c>
      <c r="M176" s="64"/>
      <c r="N176" s="63"/>
      <c r="O176" s="63"/>
      <c r="P176" s="65"/>
      <c r="Q176" s="63"/>
      <c r="R176" s="63"/>
      <c r="S176" s="65"/>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66">
        <f t="shared" si="13"/>
        <v>209412</v>
      </c>
      <c r="BB176" s="67">
        <f t="shared" si="14"/>
        <v>209412</v>
      </c>
      <c r="BC176" s="62" t="str">
        <f t="shared" si="15"/>
        <v>INR  Two Lakh Nine Thousand Four Hundred &amp; Twelve  Only</v>
      </c>
      <c r="IE176" s="16"/>
      <c r="IF176" s="16"/>
      <c r="IG176" s="16"/>
      <c r="IH176" s="16"/>
      <c r="II176" s="16"/>
    </row>
    <row r="177" spans="1:243" s="15" customFormat="1" ht="40.5">
      <c r="A177" s="27">
        <v>165</v>
      </c>
      <c r="B177" s="68" t="s">
        <v>479</v>
      </c>
      <c r="C177" s="49" t="s">
        <v>217</v>
      </c>
      <c r="D177" s="80">
        <v>40</v>
      </c>
      <c r="E177" s="84" t="s">
        <v>305</v>
      </c>
      <c r="F177" s="84">
        <v>268</v>
      </c>
      <c r="G177" s="63"/>
      <c r="H177" s="53"/>
      <c r="I177" s="52" t="s">
        <v>40</v>
      </c>
      <c r="J177" s="54">
        <f t="shared" si="12"/>
        <v>1</v>
      </c>
      <c r="K177" s="55" t="s">
        <v>65</v>
      </c>
      <c r="L177" s="55" t="s">
        <v>7</v>
      </c>
      <c r="M177" s="64"/>
      <c r="N177" s="63"/>
      <c r="O177" s="63"/>
      <c r="P177" s="65"/>
      <c r="Q177" s="63"/>
      <c r="R177" s="63"/>
      <c r="S177" s="65"/>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66">
        <f t="shared" si="13"/>
        <v>10720</v>
      </c>
      <c r="BB177" s="67">
        <f t="shared" si="14"/>
        <v>10720</v>
      </c>
      <c r="BC177" s="62" t="str">
        <f t="shared" si="15"/>
        <v>INR  Ten Thousand Seven Hundred &amp; Twenty  Only</v>
      </c>
      <c r="IE177" s="16"/>
      <c r="IF177" s="16"/>
      <c r="IG177" s="16"/>
      <c r="IH177" s="16"/>
      <c r="II177" s="16"/>
    </row>
    <row r="178" spans="1:243" s="15" customFormat="1" ht="40.5">
      <c r="A178" s="27">
        <v>166</v>
      </c>
      <c r="B178" s="68" t="s">
        <v>480</v>
      </c>
      <c r="C178" s="49" t="s">
        <v>218</v>
      </c>
      <c r="D178" s="80">
        <v>378</v>
      </c>
      <c r="E178" s="84" t="s">
        <v>305</v>
      </c>
      <c r="F178" s="84">
        <v>171</v>
      </c>
      <c r="G178" s="63"/>
      <c r="H178" s="53"/>
      <c r="I178" s="52" t="s">
        <v>40</v>
      </c>
      <c r="J178" s="54">
        <f t="shared" si="12"/>
        <v>1</v>
      </c>
      <c r="K178" s="55" t="s">
        <v>65</v>
      </c>
      <c r="L178" s="55" t="s">
        <v>7</v>
      </c>
      <c r="M178" s="64"/>
      <c r="N178" s="63"/>
      <c r="O178" s="63"/>
      <c r="P178" s="65"/>
      <c r="Q178" s="63"/>
      <c r="R178" s="63"/>
      <c r="S178" s="65"/>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66">
        <f t="shared" si="13"/>
        <v>64638</v>
      </c>
      <c r="BB178" s="67">
        <f t="shared" si="14"/>
        <v>64638</v>
      </c>
      <c r="BC178" s="62" t="str">
        <f t="shared" si="15"/>
        <v>INR  Sixty Four Thousand Six Hundred &amp; Thirty Eight  Only</v>
      </c>
      <c r="IE178" s="16"/>
      <c r="IF178" s="16"/>
      <c r="IG178" s="16"/>
      <c r="IH178" s="16"/>
      <c r="II178" s="16"/>
    </row>
    <row r="179" spans="1:243" s="15" customFormat="1" ht="40.5">
      <c r="A179" s="27">
        <v>167</v>
      </c>
      <c r="B179" s="68" t="s">
        <v>481</v>
      </c>
      <c r="C179" s="49" t="s">
        <v>219</v>
      </c>
      <c r="D179" s="80">
        <v>156</v>
      </c>
      <c r="E179" s="84" t="s">
        <v>305</v>
      </c>
      <c r="F179" s="84">
        <v>285</v>
      </c>
      <c r="G179" s="63"/>
      <c r="H179" s="53"/>
      <c r="I179" s="52" t="s">
        <v>40</v>
      </c>
      <c r="J179" s="54">
        <f t="shared" si="12"/>
        <v>1</v>
      </c>
      <c r="K179" s="55" t="s">
        <v>65</v>
      </c>
      <c r="L179" s="55" t="s">
        <v>7</v>
      </c>
      <c r="M179" s="64"/>
      <c r="N179" s="63"/>
      <c r="O179" s="63"/>
      <c r="P179" s="65"/>
      <c r="Q179" s="63"/>
      <c r="R179" s="63"/>
      <c r="S179" s="65"/>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66">
        <f t="shared" si="13"/>
        <v>44460</v>
      </c>
      <c r="BB179" s="67">
        <f t="shared" si="14"/>
        <v>44460</v>
      </c>
      <c r="BC179" s="62" t="str">
        <f t="shared" si="15"/>
        <v>INR  Forty Four Thousand Four Hundred &amp; Sixty  Only</v>
      </c>
      <c r="IE179" s="16"/>
      <c r="IF179" s="16"/>
      <c r="IG179" s="16"/>
      <c r="IH179" s="16"/>
      <c r="II179" s="16"/>
    </row>
    <row r="180" spans="1:243" s="15" customFormat="1" ht="40.5">
      <c r="A180" s="27">
        <v>168</v>
      </c>
      <c r="B180" s="68" t="s">
        <v>482</v>
      </c>
      <c r="C180" s="49" t="s">
        <v>220</v>
      </c>
      <c r="D180" s="80">
        <v>1230</v>
      </c>
      <c r="E180" s="84" t="s">
        <v>305</v>
      </c>
      <c r="F180" s="84">
        <v>100</v>
      </c>
      <c r="G180" s="63"/>
      <c r="H180" s="53"/>
      <c r="I180" s="52" t="s">
        <v>40</v>
      </c>
      <c r="J180" s="54">
        <f t="shared" si="12"/>
        <v>1</v>
      </c>
      <c r="K180" s="55" t="s">
        <v>65</v>
      </c>
      <c r="L180" s="55" t="s">
        <v>7</v>
      </c>
      <c r="M180" s="64"/>
      <c r="N180" s="63"/>
      <c r="O180" s="63"/>
      <c r="P180" s="65"/>
      <c r="Q180" s="63"/>
      <c r="R180" s="63"/>
      <c r="S180" s="65"/>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66">
        <f t="shared" si="13"/>
        <v>123000</v>
      </c>
      <c r="BB180" s="67">
        <f t="shared" si="14"/>
        <v>123000</v>
      </c>
      <c r="BC180" s="62" t="str">
        <f t="shared" si="15"/>
        <v>INR  One Lakh Twenty Three Thousand    Only</v>
      </c>
      <c r="IE180" s="16"/>
      <c r="IF180" s="16"/>
      <c r="IG180" s="16"/>
      <c r="IH180" s="16"/>
      <c r="II180" s="16"/>
    </row>
    <row r="181" spans="1:243" s="15" customFormat="1" ht="40.5">
      <c r="A181" s="27">
        <v>169</v>
      </c>
      <c r="B181" s="68" t="s">
        <v>483</v>
      </c>
      <c r="C181" s="49" t="s">
        <v>221</v>
      </c>
      <c r="D181" s="80">
        <v>132</v>
      </c>
      <c r="E181" s="84" t="s">
        <v>305</v>
      </c>
      <c r="F181" s="84">
        <v>120</v>
      </c>
      <c r="G181" s="63"/>
      <c r="H181" s="53"/>
      <c r="I181" s="52" t="s">
        <v>40</v>
      </c>
      <c r="J181" s="54">
        <f t="shared" si="12"/>
        <v>1</v>
      </c>
      <c r="K181" s="55" t="s">
        <v>65</v>
      </c>
      <c r="L181" s="55" t="s">
        <v>7</v>
      </c>
      <c r="M181" s="64"/>
      <c r="N181" s="63"/>
      <c r="O181" s="63"/>
      <c r="P181" s="65"/>
      <c r="Q181" s="63"/>
      <c r="R181" s="63"/>
      <c r="S181" s="65"/>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66">
        <f t="shared" si="13"/>
        <v>15840</v>
      </c>
      <c r="BB181" s="67">
        <f t="shared" si="14"/>
        <v>15840</v>
      </c>
      <c r="BC181" s="62" t="str">
        <f t="shared" si="15"/>
        <v>INR  Fifteen Thousand Eight Hundred &amp; Forty  Only</v>
      </c>
      <c r="IE181" s="16"/>
      <c r="IF181" s="16"/>
      <c r="IG181" s="16"/>
      <c r="IH181" s="16"/>
      <c r="II181" s="16"/>
    </row>
    <row r="182" spans="1:243" s="15" customFormat="1" ht="60.75" customHeight="1">
      <c r="A182" s="27">
        <v>170</v>
      </c>
      <c r="B182" s="69" t="s">
        <v>484</v>
      </c>
      <c r="C182" s="49" t="s">
        <v>222</v>
      </c>
      <c r="D182" s="80">
        <v>1120</v>
      </c>
      <c r="E182" s="84" t="s">
        <v>304</v>
      </c>
      <c r="F182" s="84">
        <v>234</v>
      </c>
      <c r="G182" s="63"/>
      <c r="H182" s="53"/>
      <c r="I182" s="52" t="s">
        <v>40</v>
      </c>
      <c r="J182" s="54">
        <f aca="true" t="shared" si="16" ref="J182:J211">IF(I182="Less(-)",-1,1)</f>
        <v>1</v>
      </c>
      <c r="K182" s="55" t="s">
        <v>65</v>
      </c>
      <c r="L182" s="55" t="s">
        <v>7</v>
      </c>
      <c r="M182" s="64"/>
      <c r="N182" s="63"/>
      <c r="O182" s="63"/>
      <c r="P182" s="65"/>
      <c r="Q182" s="63"/>
      <c r="R182" s="63"/>
      <c r="S182" s="65"/>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66">
        <f aca="true" t="shared" si="17" ref="BA182:BA211">total_amount_ba($B$2,$D$2,D182,F182,J182,K182,M182)</f>
        <v>262080</v>
      </c>
      <c r="BB182" s="67">
        <f aca="true" t="shared" si="18" ref="BB182:BB211">BA182+SUM(N182:AZ182)</f>
        <v>262080</v>
      </c>
      <c r="BC182" s="62" t="str">
        <f aca="true" t="shared" si="19" ref="BC182:BC211">SpellNumber(L182,BB182)</f>
        <v>INR  Two Lakh Sixty Two Thousand  &amp;Eighty  Only</v>
      </c>
      <c r="IE182" s="16"/>
      <c r="IF182" s="16"/>
      <c r="IG182" s="16"/>
      <c r="IH182" s="16"/>
      <c r="II182" s="16"/>
    </row>
    <row r="183" spans="1:243" s="15" customFormat="1" ht="63.75" customHeight="1">
      <c r="A183" s="27">
        <v>171</v>
      </c>
      <c r="B183" s="69" t="s">
        <v>485</v>
      </c>
      <c r="C183" s="49" t="s">
        <v>223</v>
      </c>
      <c r="D183" s="80">
        <v>190</v>
      </c>
      <c r="E183" s="84" t="s">
        <v>305</v>
      </c>
      <c r="F183" s="84">
        <v>55</v>
      </c>
      <c r="G183" s="63"/>
      <c r="H183" s="53"/>
      <c r="I183" s="52" t="s">
        <v>40</v>
      </c>
      <c r="J183" s="54">
        <f t="shared" si="16"/>
        <v>1</v>
      </c>
      <c r="K183" s="55" t="s">
        <v>65</v>
      </c>
      <c r="L183" s="55" t="s">
        <v>7</v>
      </c>
      <c r="M183" s="64"/>
      <c r="N183" s="63"/>
      <c r="O183" s="63"/>
      <c r="P183" s="65"/>
      <c r="Q183" s="63"/>
      <c r="R183" s="63"/>
      <c r="S183" s="65"/>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66">
        <f t="shared" si="17"/>
        <v>10450</v>
      </c>
      <c r="BB183" s="67">
        <f t="shared" si="18"/>
        <v>10450</v>
      </c>
      <c r="BC183" s="62" t="str">
        <f t="shared" si="19"/>
        <v>INR  Ten Thousand Four Hundred &amp; Fifty  Only</v>
      </c>
      <c r="IE183" s="16"/>
      <c r="IF183" s="16"/>
      <c r="IG183" s="16"/>
      <c r="IH183" s="16"/>
      <c r="II183" s="16"/>
    </row>
    <row r="184" spans="1:243" s="15" customFormat="1" ht="54">
      <c r="A184" s="27">
        <v>172</v>
      </c>
      <c r="B184" s="69" t="s">
        <v>486</v>
      </c>
      <c r="C184" s="49" t="s">
        <v>224</v>
      </c>
      <c r="D184" s="80">
        <v>190</v>
      </c>
      <c r="E184" s="84" t="s">
        <v>305</v>
      </c>
      <c r="F184" s="84">
        <v>120</v>
      </c>
      <c r="G184" s="63"/>
      <c r="H184" s="53"/>
      <c r="I184" s="52" t="s">
        <v>40</v>
      </c>
      <c r="J184" s="54">
        <f t="shared" si="16"/>
        <v>1</v>
      </c>
      <c r="K184" s="55" t="s">
        <v>65</v>
      </c>
      <c r="L184" s="55" t="s">
        <v>7</v>
      </c>
      <c r="M184" s="64"/>
      <c r="N184" s="63"/>
      <c r="O184" s="63"/>
      <c r="P184" s="65"/>
      <c r="Q184" s="63"/>
      <c r="R184" s="63"/>
      <c r="S184" s="65"/>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66">
        <f t="shared" si="17"/>
        <v>22800</v>
      </c>
      <c r="BB184" s="67">
        <f t="shared" si="18"/>
        <v>22800</v>
      </c>
      <c r="BC184" s="62" t="str">
        <f t="shared" si="19"/>
        <v>INR  Twenty Two Thousand Eight Hundred    Only</v>
      </c>
      <c r="IE184" s="16"/>
      <c r="IF184" s="16"/>
      <c r="IG184" s="16"/>
      <c r="IH184" s="16"/>
      <c r="II184" s="16"/>
    </row>
    <row r="185" spans="1:243" s="15" customFormat="1" ht="54">
      <c r="A185" s="27">
        <v>173</v>
      </c>
      <c r="B185" s="69" t="s">
        <v>487</v>
      </c>
      <c r="C185" s="49" t="s">
        <v>225</v>
      </c>
      <c r="D185" s="80">
        <v>190</v>
      </c>
      <c r="E185" s="84" t="s">
        <v>305</v>
      </c>
      <c r="F185" s="84">
        <v>167</v>
      </c>
      <c r="G185" s="63"/>
      <c r="H185" s="53"/>
      <c r="I185" s="52" t="s">
        <v>40</v>
      </c>
      <c r="J185" s="54">
        <f t="shared" si="16"/>
        <v>1</v>
      </c>
      <c r="K185" s="55" t="s">
        <v>65</v>
      </c>
      <c r="L185" s="55" t="s">
        <v>7</v>
      </c>
      <c r="M185" s="64"/>
      <c r="N185" s="63"/>
      <c r="O185" s="63"/>
      <c r="P185" s="65"/>
      <c r="Q185" s="63"/>
      <c r="R185" s="63"/>
      <c r="S185" s="65"/>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66">
        <f t="shared" si="17"/>
        <v>31730</v>
      </c>
      <c r="BB185" s="67">
        <f t="shared" si="18"/>
        <v>31730</v>
      </c>
      <c r="BC185" s="62" t="str">
        <f t="shared" si="19"/>
        <v>INR  Thirty One Thousand Seven Hundred &amp; Thirty  Only</v>
      </c>
      <c r="IE185" s="16"/>
      <c r="IF185" s="16"/>
      <c r="IG185" s="16"/>
      <c r="IH185" s="16"/>
      <c r="II185" s="16"/>
    </row>
    <row r="186" spans="1:243" s="15" customFormat="1" ht="54">
      <c r="A186" s="27">
        <v>174</v>
      </c>
      <c r="B186" s="69" t="s">
        <v>488</v>
      </c>
      <c r="C186" s="49" t="s">
        <v>226</v>
      </c>
      <c r="D186" s="80">
        <v>190</v>
      </c>
      <c r="E186" s="84" t="s">
        <v>305</v>
      </c>
      <c r="F186" s="84">
        <v>99</v>
      </c>
      <c r="G186" s="63"/>
      <c r="H186" s="53"/>
      <c r="I186" s="52" t="s">
        <v>40</v>
      </c>
      <c r="J186" s="54">
        <f t="shared" si="16"/>
        <v>1</v>
      </c>
      <c r="K186" s="55" t="s">
        <v>65</v>
      </c>
      <c r="L186" s="55" t="s">
        <v>7</v>
      </c>
      <c r="M186" s="64"/>
      <c r="N186" s="63"/>
      <c r="O186" s="63"/>
      <c r="P186" s="65"/>
      <c r="Q186" s="63"/>
      <c r="R186" s="63"/>
      <c r="S186" s="65"/>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66">
        <f t="shared" si="17"/>
        <v>18810</v>
      </c>
      <c r="BB186" s="67">
        <f t="shared" si="18"/>
        <v>18810</v>
      </c>
      <c r="BC186" s="62" t="str">
        <f t="shared" si="19"/>
        <v>INR  Eighteen Thousand Eight Hundred &amp; Ten  Only</v>
      </c>
      <c r="IE186" s="16"/>
      <c r="IF186" s="16"/>
      <c r="IG186" s="16"/>
      <c r="IH186" s="16"/>
      <c r="II186" s="16"/>
    </row>
    <row r="187" spans="1:243" s="15" customFormat="1" ht="54">
      <c r="A187" s="27">
        <v>175</v>
      </c>
      <c r="B187" s="69" t="s">
        <v>489</v>
      </c>
      <c r="C187" s="49" t="s">
        <v>227</v>
      </c>
      <c r="D187" s="80">
        <v>190</v>
      </c>
      <c r="E187" s="84" t="s">
        <v>305</v>
      </c>
      <c r="F187" s="84">
        <v>95</v>
      </c>
      <c r="G187" s="63"/>
      <c r="H187" s="53"/>
      <c r="I187" s="52" t="s">
        <v>40</v>
      </c>
      <c r="J187" s="54">
        <f t="shared" si="16"/>
        <v>1</v>
      </c>
      <c r="K187" s="55" t="s">
        <v>65</v>
      </c>
      <c r="L187" s="55" t="s">
        <v>7</v>
      </c>
      <c r="M187" s="64"/>
      <c r="N187" s="63"/>
      <c r="O187" s="63"/>
      <c r="P187" s="65"/>
      <c r="Q187" s="63"/>
      <c r="R187" s="63"/>
      <c r="S187" s="65"/>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66">
        <f t="shared" si="17"/>
        <v>18050</v>
      </c>
      <c r="BB187" s="67">
        <f t="shared" si="18"/>
        <v>18050</v>
      </c>
      <c r="BC187" s="62" t="str">
        <f t="shared" si="19"/>
        <v>INR  Eighteen Thousand  &amp;Fifty  Only</v>
      </c>
      <c r="IE187" s="16"/>
      <c r="IF187" s="16"/>
      <c r="IG187" s="16"/>
      <c r="IH187" s="16"/>
      <c r="II187" s="16"/>
    </row>
    <row r="188" spans="1:243" s="15" customFormat="1" ht="54">
      <c r="A188" s="27">
        <v>176</v>
      </c>
      <c r="B188" s="69" t="s">
        <v>490</v>
      </c>
      <c r="C188" s="49" t="s">
        <v>228</v>
      </c>
      <c r="D188" s="80">
        <v>190</v>
      </c>
      <c r="E188" s="84" t="s">
        <v>305</v>
      </c>
      <c r="F188" s="84">
        <v>64</v>
      </c>
      <c r="G188" s="63"/>
      <c r="H188" s="53"/>
      <c r="I188" s="52" t="s">
        <v>40</v>
      </c>
      <c r="J188" s="54">
        <f t="shared" si="16"/>
        <v>1</v>
      </c>
      <c r="K188" s="55" t="s">
        <v>65</v>
      </c>
      <c r="L188" s="55" t="s">
        <v>7</v>
      </c>
      <c r="M188" s="64"/>
      <c r="N188" s="63"/>
      <c r="O188" s="63"/>
      <c r="P188" s="65"/>
      <c r="Q188" s="63"/>
      <c r="R188" s="63"/>
      <c r="S188" s="65"/>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66">
        <f t="shared" si="17"/>
        <v>12160</v>
      </c>
      <c r="BB188" s="67">
        <f t="shared" si="18"/>
        <v>12160</v>
      </c>
      <c r="BC188" s="62" t="str">
        <f t="shared" si="19"/>
        <v>INR  Twelve Thousand One Hundred &amp; Sixty  Only</v>
      </c>
      <c r="IE188" s="16"/>
      <c r="IF188" s="16"/>
      <c r="IG188" s="16"/>
      <c r="IH188" s="16"/>
      <c r="II188" s="16"/>
    </row>
    <row r="189" spans="1:243" s="15" customFormat="1" ht="54">
      <c r="A189" s="27">
        <v>177</v>
      </c>
      <c r="B189" s="69" t="s">
        <v>491</v>
      </c>
      <c r="C189" s="49" t="s">
        <v>229</v>
      </c>
      <c r="D189" s="80">
        <v>250</v>
      </c>
      <c r="E189" s="84" t="s">
        <v>305</v>
      </c>
      <c r="F189" s="84">
        <v>19</v>
      </c>
      <c r="G189" s="63"/>
      <c r="H189" s="53"/>
      <c r="I189" s="52" t="s">
        <v>40</v>
      </c>
      <c r="J189" s="54">
        <f t="shared" si="16"/>
        <v>1</v>
      </c>
      <c r="K189" s="55" t="s">
        <v>65</v>
      </c>
      <c r="L189" s="55" t="s">
        <v>7</v>
      </c>
      <c r="M189" s="64"/>
      <c r="N189" s="63"/>
      <c r="O189" s="63"/>
      <c r="P189" s="65"/>
      <c r="Q189" s="63"/>
      <c r="R189" s="63"/>
      <c r="S189" s="65"/>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66">
        <f t="shared" si="17"/>
        <v>4750</v>
      </c>
      <c r="BB189" s="67">
        <f t="shared" si="18"/>
        <v>4750</v>
      </c>
      <c r="BC189" s="62" t="str">
        <f t="shared" si="19"/>
        <v>INR  Four Thousand Seven Hundred &amp; Fifty  Only</v>
      </c>
      <c r="IE189" s="16"/>
      <c r="IF189" s="16"/>
      <c r="IG189" s="16"/>
      <c r="IH189" s="16"/>
      <c r="II189" s="16"/>
    </row>
    <row r="190" spans="1:243" s="15" customFormat="1" ht="54">
      <c r="A190" s="27">
        <v>178</v>
      </c>
      <c r="B190" s="69" t="s">
        <v>492</v>
      </c>
      <c r="C190" s="49" t="s">
        <v>230</v>
      </c>
      <c r="D190" s="80">
        <v>180</v>
      </c>
      <c r="E190" s="84" t="s">
        <v>305</v>
      </c>
      <c r="F190" s="84">
        <v>30</v>
      </c>
      <c r="G190" s="63"/>
      <c r="H190" s="53"/>
      <c r="I190" s="52" t="s">
        <v>40</v>
      </c>
      <c r="J190" s="54">
        <f t="shared" si="16"/>
        <v>1</v>
      </c>
      <c r="K190" s="55" t="s">
        <v>65</v>
      </c>
      <c r="L190" s="55" t="s">
        <v>7</v>
      </c>
      <c r="M190" s="64"/>
      <c r="N190" s="63"/>
      <c r="O190" s="63"/>
      <c r="P190" s="65"/>
      <c r="Q190" s="63"/>
      <c r="R190" s="63"/>
      <c r="S190" s="65"/>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66">
        <f t="shared" si="17"/>
        <v>5400</v>
      </c>
      <c r="BB190" s="67">
        <f t="shared" si="18"/>
        <v>5400</v>
      </c>
      <c r="BC190" s="62" t="str">
        <f t="shared" si="19"/>
        <v>INR  Five Thousand Four Hundred    Only</v>
      </c>
      <c r="IE190" s="16"/>
      <c r="IF190" s="16"/>
      <c r="IG190" s="16"/>
      <c r="IH190" s="16"/>
      <c r="II190" s="16"/>
    </row>
    <row r="191" spans="1:243" s="15" customFormat="1" ht="54">
      <c r="A191" s="27">
        <v>179</v>
      </c>
      <c r="B191" s="69" t="s">
        <v>493</v>
      </c>
      <c r="C191" s="49" t="s">
        <v>231</v>
      </c>
      <c r="D191" s="80">
        <v>2050</v>
      </c>
      <c r="E191" s="84" t="s">
        <v>304</v>
      </c>
      <c r="F191" s="84">
        <v>348</v>
      </c>
      <c r="G191" s="63"/>
      <c r="H191" s="53"/>
      <c r="I191" s="52" t="s">
        <v>40</v>
      </c>
      <c r="J191" s="54">
        <f t="shared" si="16"/>
        <v>1</v>
      </c>
      <c r="K191" s="55" t="s">
        <v>65</v>
      </c>
      <c r="L191" s="55" t="s">
        <v>7</v>
      </c>
      <c r="M191" s="64"/>
      <c r="N191" s="63"/>
      <c r="O191" s="63"/>
      <c r="P191" s="65"/>
      <c r="Q191" s="63"/>
      <c r="R191" s="63"/>
      <c r="S191" s="65"/>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66">
        <f t="shared" si="17"/>
        <v>713400</v>
      </c>
      <c r="BB191" s="67">
        <f t="shared" si="18"/>
        <v>713400</v>
      </c>
      <c r="BC191" s="62" t="str">
        <f t="shared" si="19"/>
        <v>INR  Seven Lakh Thirteen Thousand Four Hundred    Only</v>
      </c>
      <c r="IE191" s="16"/>
      <c r="IF191" s="16"/>
      <c r="IG191" s="16"/>
      <c r="IH191" s="16"/>
      <c r="II191" s="16"/>
    </row>
    <row r="192" spans="1:243" s="15" customFormat="1" ht="54">
      <c r="A192" s="27">
        <v>180</v>
      </c>
      <c r="B192" s="69" t="s">
        <v>494</v>
      </c>
      <c r="C192" s="49" t="s">
        <v>232</v>
      </c>
      <c r="D192" s="80">
        <v>225</v>
      </c>
      <c r="E192" s="84" t="s">
        <v>305</v>
      </c>
      <c r="F192" s="84">
        <v>101</v>
      </c>
      <c r="G192" s="63"/>
      <c r="H192" s="53"/>
      <c r="I192" s="52" t="s">
        <v>40</v>
      </c>
      <c r="J192" s="54">
        <f t="shared" si="16"/>
        <v>1</v>
      </c>
      <c r="K192" s="55" t="s">
        <v>65</v>
      </c>
      <c r="L192" s="55" t="s">
        <v>7</v>
      </c>
      <c r="M192" s="64"/>
      <c r="N192" s="63"/>
      <c r="O192" s="63"/>
      <c r="P192" s="65"/>
      <c r="Q192" s="63"/>
      <c r="R192" s="63"/>
      <c r="S192" s="65"/>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66">
        <f t="shared" si="17"/>
        <v>22725</v>
      </c>
      <c r="BB192" s="67">
        <f t="shared" si="18"/>
        <v>22725</v>
      </c>
      <c r="BC192" s="62" t="str">
        <f t="shared" si="19"/>
        <v>INR  Twenty Two Thousand Seven Hundred &amp; Twenty Five  Only</v>
      </c>
      <c r="IE192" s="16"/>
      <c r="IF192" s="16"/>
      <c r="IG192" s="16"/>
      <c r="IH192" s="16"/>
      <c r="II192" s="16"/>
    </row>
    <row r="193" spans="1:243" s="15" customFormat="1" ht="54">
      <c r="A193" s="27">
        <v>181</v>
      </c>
      <c r="B193" s="69" t="s">
        <v>495</v>
      </c>
      <c r="C193" s="49" t="s">
        <v>233</v>
      </c>
      <c r="D193" s="80">
        <v>242</v>
      </c>
      <c r="E193" s="84" t="s">
        <v>305</v>
      </c>
      <c r="F193" s="84">
        <v>233</v>
      </c>
      <c r="G193" s="63"/>
      <c r="H193" s="53"/>
      <c r="I193" s="52" t="s">
        <v>40</v>
      </c>
      <c r="J193" s="54">
        <f t="shared" si="16"/>
        <v>1</v>
      </c>
      <c r="K193" s="55" t="s">
        <v>65</v>
      </c>
      <c r="L193" s="55" t="s">
        <v>7</v>
      </c>
      <c r="M193" s="64"/>
      <c r="N193" s="63"/>
      <c r="O193" s="63"/>
      <c r="P193" s="65"/>
      <c r="Q193" s="63"/>
      <c r="R193" s="63"/>
      <c r="S193" s="65"/>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66">
        <f t="shared" si="17"/>
        <v>56386</v>
      </c>
      <c r="BB193" s="67">
        <f t="shared" si="18"/>
        <v>56386</v>
      </c>
      <c r="BC193" s="62" t="str">
        <f t="shared" si="19"/>
        <v>INR  Fifty Six Thousand Three Hundred &amp; Eighty Six  Only</v>
      </c>
      <c r="IE193" s="16"/>
      <c r="IF193" s="16"/>
      <c r="IG193" s="16"/>
      <c r="IH193" s="16"/>
      <c r="II193" s="16"/>
    </row>
    <row r="194" spans="1:243" s="15" customFormat="1" ht="54">
      <c r="A194" s="27">
        <v>182</v>
      </c>
      <c r="B194" s="69" t="s">
        <v>496</v>
      </c>
      <c r="C194" s="49" t="s">
        <v>234</v>
      </c>
      <c r="D194" s="80">
        <v>214</v>
      </c>
      <c r="E194" s="84" t="s">
        <v>305</v>
      </c>
      <c r="F194" s="84">
        <v>329</v>
      </c>
      <c r="G194" s="63"/>
      <c r="H194" s="53"/>
      <c r="I194" s="52" t="s">
        <v>40</v>
      </c>
      <c r="J194" s="54">
        <f t="shared" si="16"/>
        <v>1</v>
      </c>
      <c r="K194" s="55" t="s">
        <v>65</v>
      </c>
      <c r="L194" s="55" t="s">
        <v>7</v>
      </c>
      <c r="M194" s="64"/>
      <c r="N194" s="63"/>
      <c r="O194" s="63"/>
      <c r="P194" s="65"/>
      <c r="Q194" s="63"/>
      <c r="R194" s="63"/>
      <c r="S194" s="65"/>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66">
        <f t="shared" si="17"/>
        <v>70406</v>
      </c>
      <c r="BB194" s="67">
        <f t="shared" si="18"/>
        <v>70406</v>
      </c>
      <c r="BC194" s="62" t="str">
        <f t="shared" si="19"/>
        <v>INR  Seventy Thousand Four Hundred &amp; Six  Only</v>
      </c>
      <c r="IE194" s="16"/>
      <c r="IF194" s="16"/>
      <c r="IG194" s="16"/>
      <c r="IH194" s="16"/>
      <c r="II194" s="16"/>
    </row>
    <row r="195" spans="1:243" s="15" customFormat="1" ht="54">
      <c r="A195" s="27">
        <v>183</v>
      </c>
      <c r="B195" s="69" t="s">
        <v>497</v>
      </c>
      <c r="C195" s="49" t="s">
        <v>235</v>
      </c>
      <c r="D195" s="80">
        <v>247</v>
      </c>
      <c r="E195" s="84" t="s">
        <v>305</v>
      </c>
      <c r="F195" s="84">
        <v>176</v>
      </c>
      <c r="G195" s="63"/>
      <c r="H195" s="53"/>
      <c r="I195" s="52" t="s">
        <v>40</v>
      </c>
      <c r="J195" s="54">
        <f t="shared" si="16"/>
        <v>1</v>
      </c>
      <c r="K195" s="55" t="s">
        <v>65</v>
      </c>
      <c r="L195" s="55" t="s">
        <v>7</v>
      </c>
      <c r="M195" s="64"/>
      <c r="N195" s="63"/>
      <c r="O195" s="63"/>
      <c r="P195" s="65"/>
      <c r="Q195" s="63"/>
      <c r="R195" s="63"/>
      <c r="S195" s="65"/>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66">
        <f t="shared" si="17"/>
        <v>43472</v>
      </c>
      <c r="BB195" s="67">
        <f t="shared" si="18"/>
        <v>43472</v>
      </c>
      <c r="BC195" s="62" t="str">
        <f t="shared" si="19"/>
        <v>INR  Forty Three Thousand Four Hundred &amp; Seventy Two  Only</v>
      </c>
      <c r="IE195" s="16"/>
      <c r="IF195" s="16"/>
      <c r="IG195" s="16"/>
      <c r="IH195" s="16"/>
      <c r="II195" s="16"/>
    </row>
    <row r="196" spans="1:243" s="15" customFormat="1" ht="54">
      <c r="A196" s="27">
        <v>184</v>
      </c>
      <c r="B196" s="69" t="s">
        <v>498</v>
      </c>
      <c r="C196" s="49" t="s">
        <v>236</v>
      </c>
      <c r="D196" s="80">
        <v>245</v>
      </c>
      <c r="E196" s="84" t="s">
        <v>305</v>
      </c>
      <c r="F196" s="84">
        <v>182</v>
      </c>
      <c r="G196" s="63"/>
      <c r="H196" s="53"/>
      <c r="I196" s="52" t="s">
        <v>40</v>
      </c>
      <c r="J196" s="54">
        <f t="shared" si="16"/>
        <v>1</v>
      </c>
      <c r="K196" s="55" t="s">
        <v>65</v>
      </c>
      <c r="L196" s="55" t="s">
        <v>7</v>
      </c>
      <c r="M196" s="64"/>
      <c r="N196" s="63"/>
      <c r="O196" s="63"/>
      <c r="P196" s="65"/>
      <c r="Q196" s="63"/>
      <c r="R196" s="63"/>
      <c r="S196" s="65"/>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66">
        <f t="shared" si="17"/>
        <v>44590</v>
      </c>
      <c r="BB196" s="67">
        <f t="shared" si="18"/>
        <v>44590</v>
      </c>
      <c r="BC196" s="62" t="str">
        <f t="shared" si="19"/>
        <v>INR  Forty Four Thousand Five Hundred &amp; Ninety  Only</v>
      </c>
      <c r="IE196" s="16"/>
      <c r="IF196" s="16"/>
      <c r="IG196" s="16"/>
      <c r="IH196" s="16"/>
      <c r="II196" s="16"/>
    </row>
    <row r="197" spans="1:243" s="15" customFormat="1" ht="54">
      <c r="A197" s="27">
        <v>185</v>
      </c>
      <c r="B197" s="69" t="s">
        <v>499</v>
      </c>
      <c r="C197" s="49" t="s">
        <v>237</v>
      </c>
      <c r="D197" s="80">
        <v>245</v>
      </c>
      <c r="E197" s="84" t="s">
        <v>305</v>
      </c>
      <c r="F197" s="84">
        <v>106</v>
      </c>
      <c r="G197" s="63"/>
      <c r="H197" s="53"/>
      <c r="I197" s="52" t="s">
        <v>40</v>
      </c>
      <c r="J197" s="54">
        <f t="shared" si="16"/>
        <v>1</v>
      </c>
      <c r="K197" s="55" t="s">
        <v>65</v>
      </c>
      <c r="L197" s="55" t="s">
        <v>7</v>
      </c>
      <c r="M197" s="64"/>
      <c r="N197" s="63"/>
      <c r="O197" s="63"/>
      <c r="P197" s="65"/>
      <c r="Q197" s="63"/>
      <c r="R197" s="63"/>
      <c r="S197" s="65"/>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66">
        <f t="shared" si="17"/>
        <v>25970</v>
      </c>
      <c r="BB197" s="67">
        <f t="shared" si="18"/>
        <v>25970</v>
      </c>
      <c r="BC197" s="62" t="str">
        <f t="shared" si="19"/>
        <v>INR  Twenty Five Thousand Nine Hundred &amp; Seventy  Only</v>
      </c>
      <c r="IE197" s="16"/>
      <c r="IF197" s="16"/>
      <c r="IG197" s="16"/>
      <c r="IH197" s="16"/>
      <c r="II197" s="16"/>
    </row>
    <row r="198" spans="1:243" s="15" customFormat="1" ht="54">
      <c r="A198" s="27">
        <v>186</v>
      </c>
      <c r="B198" s="69" t="s">
        <v>500</v>
      </c>
      <c r="C198" s="49" t="s">
        <v>238</v>
      </c>
      <c r="D198" s="80">
        <v>360</v>
      </c>
      <c r="E198" s="84" t="s">
        <v>305</v>
      </c>
      <c r="F198" s="84">
        <v>25</v>
      </c>
      <c r="G198" s="63"/>
      <c r="H198" s="53"/>
      <c r="I198" s="52" t="s">
        <v>40</v>
      </c>
      <c r="J198" s="54">
        <f t="shared" si="16"/>
        <v>1</v>
      </c>
      <c r="K198" s="55" t="s">
        <v>65</v>
      </c>
      <c r="L198" s="55" t="s">
        <v>7</v>
      </c>
      <c r="M198" s="64"/>
      <c r="N198" s="63"/>
      <c r="O198" s="63"/>
      <c r="P198" s="65"/>
      <c r="Q198" s="63"/>
      <c r="R198" s="63"/>
      <c r="S198" s="65"/>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66">
        <f t="shared" si="17"/>
        <v>9000</v>
      </c>
      <c r="BB198" s="67">
        <f t="shared" si="18"/>
        <v>9000</v>
      </c>
      <c r="BC198" s="62" t="str">
        <f t="shared" si="19"/>
        <v>INR  Nine Thousand    Only</v>
      </c>
      <c r="IE198" s="16"/>
      <c r="IF198" s="16"/>
      <c r="IG198" s="16"/>
      <c r="IH198" s="16"/>
      <c r="II198" s="16"/>
    </row>
    <row r="199" spans="1:243" s="15" customFormat="1" ht="54">
      <c r="A199" s="27">
        <v>187</v>
      </c>
      <c r="B199" s="69" t="s">
        <v>501</v>
      </c>
      <c r="C199" s="49" t="s">
        <v>239</v>
      </c>
      <c r="D199" s="80">
        <v>225</v>
      </c>
      <c r="E199" s="84" t="s">
        <v>305</v>
      </c>
      <c r="F199" s="84">
        <v>39</v>
      </c>
      <c r="G199" s="63"/>
      <c r="H199" s="53"/>
      <c r="I199" s="52" t="s">
        <v>40</v>
      </c>
      <c r="J199" s="54">
        <f t="shared" si="16"/>
        <v>1</v>
      </c>
      <c r="K199" s="55" t="s">
        <v>65</v>
      </c>
      <c r="L199" s="55" t="s">
        <v>7</v>
      </c>
      <c r="M199" s="64"/>
      <c r="N199" s="63"/>
      <c r="O199" s="63"/>
      <c r="P199" s="65"/>
      <c r="Q199" s="63"/>
      <c r="R199" s="63"/>
      <c r="S199" s="65"/>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66">
        <f t="shared" si="17"/>
        <v>8775</v>
      </c>
      <c r="BB199" s="67">
        <f t="shared" si="18"/>
        <v>8775</v>
      </c>
      <c r="BC199" s="62" t="str">
        <f t="shared" si="19"/>
        <v>INR  Eight Thousand Seven Hundred &amp; Seventy Five  Only</v>
      </c>
      <c r="IE199" s="16"/>
      <c r="IF199" s="16"/>
      <c r="IG199" s="16"/>
      <c r="IH199" s="16"/>
      <c r="II199" s="16"/>
    </row>
    <row r="200" spans="1:243" s="15" customFormat="1" ht="54">
      <c r="A200" s="27">
        <v>188</v>
      </c>
      <c r="B200" s="69" t="s">
        <v>502</v>
      </c>
      <c r="C200" s="49" t="s">
        <v>240</v>
      </c>
      <c r="D200" s="80">
        <v>570</v>
      </c>
      <c r="E200" s="84" t="s">
        <v>319</v>
      </c>
      <c r="F200" s="84">
        <v>651</v>
      </c>
      <c r="G200" s="63"/>
      <c r="H200" s="53"/>
      <c r="I200" s="52" t="s">
        <v>40</v>
      </c>
      <c r="J200" s="54">
        <f t="shared" si="16"/>
        <v>1</v>
      </c>
      <c r="K200" s="55" t="s">
        <v>65</v>
      </c>
      <c r="L200" s="55" t="s">
        <v>7</v>
      </c>
      <c r="M200" s="64"/>
      <c r="N200" s="63"/>
      <c r="O200" s="63"/>
      <c r="P200" s="65"/>
      <c r="Q200" s="63"/>
      <c r="R200" s="63"/>
      <c r="S200" s="65"/>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66">
        <f t="shared" si="17"/>
        <v>371070</v>
      </c>
      <c r="BB200" s="67">
        <f t="shared" si="18"/>
        <v>371070</v>
      </c>
      <c r="BC200" s="62" t="str">
        <f t="shared" si="19"/>
        <v>INR  Three Lakh Seventy One Thousand  &amp;Seventy  Only</v>
      </c>
      <c r="IE200" s="16"/>
      <c r="IF200" s="16"/>
      <c r="IG200" s="16"/>
      <c r="IH200" s="16"/>
      <c r="II200" s="16"/>
    </row>
    <row r="201" spans="1:243" s="15" customFormat="1" ht="54">
      <c r="A201" s="27">
        <v>189</v>
      </c>
      <c r="B201" s="69" t="s">
        <v>503</v>
      </c>
      <c r="C201" s="49" t="s">
        <v>241</v>
      </c>
      <c r="D201" s="80">
        <v>180</v>
      </c>
      <c r="E201" s="84" t="s">
        <v>305</v>
      </c>
      <c r="F201" s="84">
        <v>312</v>
      </c>
      <c r="G201" s="63"/>
      <c r="H201" s="53"/>
      <c r="I201" s="52" t="s">
        <v>40</v>
      </c>
      <c r="J201" s="54">
        <f t="shared" si="16"/>
        <v>1</v>
      </c>
      <c r="K201" s="55" t="s">
        <v>65</v>
      </c>
      <c r="L201" s="55" t="s">
        <v>7</v>
      </c>
      <c r="M201" s="64"/>
      <c r="N201" s="63"/>
      <c r="O201" s="63"/>
      <c r="P201" s="65"/>
      <c r="Q201" s="63"/>
      <c r="R201" s="63"/>
      <c r="S201" s="65"/>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66">
        <f t="shared" si="17"/>
        <v>56160</v>
      </c>
      <c r="BB201" s="67">
        <f t="shared" si="18"/>
        <v>56160</v>
      </c>
      <c r="BC201" s="62" t="str">
        <f t="shared" si="19"/>
        <v>INR  Fifty Six Thousand One Hundred &amp; Sixty  Only</v>
      </c>
      <c r="IE201" s="16"/>
      <c r="IF201" s="16"/>
      <c r="IG201" s="16"/>
      <c r="IH201" s="16"/>
      <c r="II201" s="16"/>
    </row>
    <row r="202" spans="1:243" s="15" customFormat="1" ht="54">
      <c r="A202" s="27">
        <v>190</v>
      </c>
      <c r="B202" s="69" t="s">
        <v>504</v>
      </c>
      <c r="C202" s="49" t="s">
        <v>242</v>
      </c>
      <c r="D202" s="80">
        <v>188</v>
      </c>
      <c r="E202" s="84" t="s">
        <v>305</v>
      </c>
      <c r="F202" s="84">
        <v>613</v>
      </c>
      <c r="G202" s="63"/>
      <c r="H202" s="53"/>
      <c r="I202" s="52" t="s">
        <v>40</v>
      </c>
      <c r="J202" s="54">
        <f t="shared" si="16"/>
        <v>1</v>
      </c>
      <c r="K202" s="55" t="s">
        <v>65</v>
      </c>
      <c r="L202" s="55" t="s">
        <v>7</v>
      </c>
      <c r="M202" s="64"/>
      <c r="N202" s="63"/>
      <c r="O202" s="63"/>
      <c r="P202" s="65"/>
      <c r="Q202" s="63"/>
      <c r="R202" s="63"/>
      <c r="S202" s="65"/>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66">
        <f t="shared" si="17"/>
        <v>115244</v>
      </c>
      <c r="BB202" s="67">
        <f t="shared" si="18"/>
        <v>115244</v>
      </c>
      <c r="BC202" s="62" t="str">
        <f t="shared" si="19"/>
        <v>INR  One Lakh Fifteen Thousand Two Hundred &amp; Forty Four  Only</v>
      </c>
      <c r="IE202" s="16"/>
      <c r="IF202" s="16"/>
      <c r="IG202" s="16"/>
      <c r="IH202" s="16"/>
      <c r="II202" s="16"/>
    </row>
    <row r="203" spans="1:243" s="15" customFormat="1" ht="54">
      <c r="A203" s="27">
        <v>191</v>
      </c>
      <c r="B203" s="69" t="s">
        <v>505</v>
      </c>
      <c r="C203" s="49" t="s">
        <v>243</v>
      </c>
      <c r="D203" s="80">
        <v>188</v>
      </c>
      <c r="E203" s="84" t="s">
        <v>305</v>
      </c>
      <c r="F203" s="84">
        <v>441</v>
      </c>
      <c r="G203" s="63"/>
      <c r="H203" s="53"/>
      <c r="I203" s="52" t="s">
        <v>40</v>
      </c>
      <c r="J203" s="54">
        <f t="shared" si="16"/>
        <v>1</v>
      </c>
      <c r="K203" s="55" t="s">
        <v>65</v>
      </c>
      <c r="L203" s="55" t="s">
        <v>7</v>
      </c>
      <c r="M203" s="64"/>
      <c r="N203" s="63"/>
      <c r="O203" s="63"/>
      <c r="P203" s="65"/>
      <c r="Q203" s="63"/>
      <c r="R203" s="63"/>
      <c r="S203" s="65"/>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66">
        <f t="shared" si="17"/>
        <v>82908</v>
      </c>
      <c r="BB203" s="67">
        <f t="shared" si="18"/>
        <v>82908</v>
      </c>
      <c r="BC203" s="62" t="str">
        <f t="shared" si="19"/>
        <v>INR  Eighty Two Thousand Nine Hundred &amp; Eight  Only</v>
      </c>
      <c r="IE203" s="16"/>
      <c r="IF203" s="16"/>
      <c r="IG203" s="16"/>
      <c r="IH203" s="16"/>
      <c r="II203" s="16"/>
    </row>
    <row r="204" spans="1:243" s="15" customFormat="1" ht="54">
      <c r="A204" s="27">
        <v>192</v>
      </c>
      <c r="B204" s="69" t="s">
        <v>506</v>
      </c>
      <c r="C204" s="49" t="s">
        <v>244</v>
      </c>
      <c r="D204" s="80">
        <v>190</v>
      </c>
      <c r="E204" s="84" t="s">
        <v>305</v>
      </c>
      <c r="F204" s="84">
        <v>604</v>
      </c>
      <c r="G204" s="63"/>
      <c r="H204" s="53"/>
      <c r="I204" s="52" t="s">
        <v>40</v>
      </c>
      <c r="J204" s="54">
        <f t="shared" si="16"/>
        <v>1</v>
      </c>
      <c r="K204" s="55" t="s">
        <v>65</v>
      </c>
      <c r="L204" s="55" t="s">
        <v>7</v>
      </c>
      <c r="M204" s="64"/>
      <c r="N204" s="63"/>
      <c r="O204" s="63"/>
      <c r="P204" s="65"/>
      <c r="Q204" s="63"/>
      <c r="R204" s="63"/>
      <c r="S204" s="65"/>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66">
        <f t="shared" si="17"/>
        <v>114760</v>
      </c>
      <c r="BB204" s="67">
        <f t="shared" si="18"/>
        <v>114760</v>
      </c>
      <c r="BC204" s="62" t="str">
        <f t="shared" si="19"/>
        <v>INR  One Lakh Fourteen Thousand Seven Hundred &amp; Sixty  Only</v>
      </c>
      <c r="IE204" s="16"/>
      <c r="IF204" s="16"/>
      <c r="IG204" s="16"/>
      <c r="IH204" s="16"/>
      <c r="II204" s="16"/>
    </row>
    <row r="205" spans="1:243" s="15" customFormat="1" ht="54">
      <c r="A205" s="27">
        <v>193</v>
      </c>
      <c r="B205" s="69" t="s">
        <v>507</v>
      </c>
      <c r="C205" s="49" t="s">
        <v>245</v>
      </c>
      <c r="D205" s="80">
        <v>186</v>
      </c>
      <c r="E205" s="84" t="s">
        <v>305</v>
      </c>
      <c r="F205" s="84">
        <v>695</v>
      </c>
      <c r="G205" s="63"/>
      <c r="H205" s="53"/>
      <c r="I205" s="52" t="s">
        <v>40</v>
      </c>
      <c r="J205" s="54">
        <f t="shared" si="16"/>
        <v>1</v>
      </c>
      <c r="K205" s="55" t="s">
        <v>65</v>
      </c>
      <c r="L205" s="55" t="s">
        <v>7</v>
      </c>
      <c r="M205" s="64"/>
      <c r="N205" s="63"/>
      <c r="O205" s="63"/>
      <c r="P205" s="65"/>
      <c r="Q205" s="63"/>
      <c r="R205" s="63"/>
      <c r="S205" s="65"/>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66">
        <f t="shared" si="17"/>
        <v>129270</v>
      </c>
      <c r="BB205" s="67">
        <f t="shared" si="18"/>
        <v>129270</v>
      </c>
      <c r="BC205" s="62" t="str">
        <f t="shared" si="19"/>
        <v>INR  One Lakh Twenty Nine Thousand Two Hundred &amp; Seventy  Only</v>
      </c>
      <c r="IE205" s="16"/>
      <c r="IF205" s="16"/>
      <c r="IG205" s="16"/>
      <c r="IH205" s="16"/>
      <c r="II205" s="16"/>
    </row>
    <row r="206" spans="1:243" s="15" customFormat="1" ht="54">
      <c r="A206" s="27">
        <v>194</v>
      </c>
      <c r="B206" s="69" t="s">
        <v>508</v>
      </c>
      <c r="C206" s="49" t="s">
        <v>246</v>
      </c>
      <c r="D206" s="80">
        <v>456</v>
      </c>
      <c r="E206" s="84" t="s">
        <v>305</v>
      </c>
      <c r="F206" s="84">
        <v>403</v>
      </c>
      <c r="G206" s="63"/>
      <c r="H206" s="53"/>
      <c r="I206" s="52" t="s">
        <v>40</v>
      </c>
      <c r="J206" s="54">
        <f t="shared" si="16"/>
        <v>1</v>
      </c>
      <c r="K206" s="55" t="s">
        <v>65</v>
      </c>
      <c r="L206" s="55" t="s">
        <v>7</v>
      </c>
      <c r="M206" s="64"/>
      <c r="N206" s="63"/>
      <c r="O206" s="63"/>
      <c r="P206" s="65"/>
      <c r="Q206" s="63"/>
      <c r="R206" s="63"/>
      <c r="S206" s="65"/>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66">
        <f t="shared" si="17"/>
        <v>183768</v>
      </c>
      <c r="BB206" s="67">
        <f t="shared" si="18"/>
        <v>183768</v>
      </c>
      <c r="BC206" s="62" t="str">
        <f t="shared" si="19"/>
        <v>INR  One Lakh Eighty Three Thousand Seven Hundred &amp; Sixty Eight  Only</v>
      </c>
      <c r="IE206" s="16"/>
      <c r="IF206" s="16"/>
      <c r="IG206" s="16"/>
      <c r="IH206" s="16"/>
      <c r="II206" s="16"/>
    </row>
    <row r="207" spans="1:243" s="15" customFormat="1" ht="54">
      <c r="A207" s="27">
        <v>195</v>
      </c>
      <c r="B207" s="69" t="s">
        <v>509</v>
      </c>
      <c r="C207" s="49" t="s">
        <v>247</v>
      </c>
      <c r="D207" s="80">
        <v>210</v>
      </c>
      <c r="E207" s="84" t="s">
        <v>305</v>
      </c>
      <c r="F207" s="84">
        <v>52</v>
      </c>
      <c r="G207" s="63"/>
      <c r="H207" s="53"/>
      <c r="I207" s="52" t="s">
        <v>40</v>
      </c>
      <c r="J207" s="54">
        <f t="shared" si="16"/>
        <v>1</v>
      </c>
      <c r="K207" s="55" t="s">
        <v>65</v>
      </c>
      <c r="L207" s="55" t="s">
        <v>7</v>
      </c>
      <c r="M207" s="64"/>
      <c r="N207" s="63"/>
      <c r="O207" s="63"/>
      <c r="P207" s="65"/>
      <c r="Q207" s="63"/>
      <c r="R207" s="63"/>
      <c r="S207" s="65"/>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66">
        <f t="shared" si="17"/>
        <v>10920</v>
      </c>
      <c r="BB207" s="67">
        <f t="shared" si="18"/>
        <v>10920</v>
      </c>
      <c r="BC207" s="62" t="str">
        <f t="shared" si="19"/>
        <v>INR  Ten Thousand Nine Hundred &amp; Twenty  Only</v>
      </c>
      <c r="IE207" s="16"/>
      <c r="IF207" s="16"/>
      <c r="IG207" s="16"/>
      <c r="IH207" s="16"/>
      <c r="II207" s="16"/>
    </row>
    <row r="208" spans="1:243" s="15" customFormat="1" ht="54">
      <c r="A208" s="27">
        <v>196</v>
      </c>
      <c r="B208" s="69" t="s">
        <v>510</v>
      </c>
      <c r="C208" s="49" t="s">
        <v>248</v>
      </c>
      <c r="D208" s="80">
        <v>130</v>
      </c>
      <c r="E208" s="84" t="s">
        <v>305</v>
      </c>
      <c r="F208" s="84">
        <v>68</v>
      </c>
      <c r="G208" s="63"/>
      <c r="H208" s="53"/>
      <c r="I208" s="52" t="s">
        <v>40</v>
      </c>
      <c r="J208" s="54">
        <f t="shared" si="16"/>
        <v>1</v>
      </c>
      <c r="K208" s="55" t="s">
        <v>65</v>
      </c>
      <c r="L208" s="55" t="s">
        <v>7</v>
      </c>
      <c r="M208" s="64"/>
      <c r="N208" s="63"/>
      <c r="O208" s="63"/>
      <c r="P208" s="65"/>
      <c r="Q208" s="63"/>
      <c r="R208" s="63"/>
      <c r="S208" s="65"/>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66">
        <f t="shared" si="17"/>
        <v>8840</v>
      </c>
      <c r="BB208" s="67">
        <f t="shared" si="18"/>
        <v>8840</v>
      </c>
      <c r="BC208" s="62" t="str">
        <f t="shared" si="19"/>
        <v>INR  Eight Thousand Eight Hundred &amp; Forty  Only</v>
      </c>
      <c r="IE208" s="16"/>
      <c r="IF208" s="16"/>
      <c r="IG208" s="16"/>
      <c r="IH208" s="16"/>
      <c r="II208" s="16"/>
    </row>
    <row r="209" spans="1:243" s="15" customFormat="1" ht="198.75" customHeight="1">
      <c r="A209" s="27">
        <v>197</v>
      </c>
      <c r="B209" s="69" t="s">
        <v>511</v>
      </c>
      <c r="C209" s="49" t="s">
        <v>249</v>
      </c>
      <c r="D209" s="80">
        <v>1120</v>
      </c>
      <c r="E209" s="84" t="s">
        <v>304</v>
      </c>
      <c r="F209" s="84">
        <v>45</v>
      </c>
      <c r="G209" s="63"/>
      <c r="H209" s="53"/>
      <c r="I209" s="52" t="s">
        <v>40</v>
      </c>
      <c r="J209" s="54">
        <f t="shared" si="16"/>
        <v>1</v>
      </c>
      <c r="K209" s="55" t="s">
        <v>65</v>
      </c>
      <c r="L209" s="55" t="s">
        <v>7</v>
      </c>
      <c r="M209" s="64"/>
      <c r="N209" s="63"/>
      <c r="O209" s="63"/>
      <c r="P209" s="65"/>
      <c r="Q209" s="63"/>
      <c r="R209" s="63"/>
      <c r="S209" s="65"/>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66">
        <f t="shared" si="17"/>
        <v>50400</v>
      </c>
      <c r="BB209" s="67">
        <f t="shared" si="18"/>
        <v>50400</v>
      </c>
      <c r="BC209" s="62" t="str">
        <f t="shared" si="19"/>
        <v>INR  Fifty Thousand Four Hundred    Only</v>
      </c>
      <c r="IE209" s="16"/>
      <c r="IF209" s="16"/>
      <c r="IG209" s="16"/>
      <c r="IH209" s="16"/>
      <c r="II209" s="16"/>
    </row>
    <row r="210" spans="1:243" s="15" customFormat="1" ht="198" customHeight="1">
      <c r="A210" s="27">
        <v>198</v>
      </c>
      <c r="B210" s="69" t="s">
        <v>512</v>
      </c>
      <c r="C210" s="49" t="s">
        <v>250</v>
      </c>
      <c r="D210" s="80">
        <v>6590</v>
      </c>
      <c r="E210" s="84" t="s">
        <v>304</v>
      </c>
      <c r="F210" s="84">
        <v>57</v>
      </c>
      <c r="G210" s="63"/>
      <c r="H210" s="53"/>
      <c r="I210" s="52" t="s">
        <v>40</v>
      </c>
      <c r="J210" s="54">
        <f t="shared" si="16"/>
        <v>1</v>
      </c>
      <c r="K210" s="55" t="s">
        <v>65</v>
      </c>
      <c r="L210" s="55" t="s">
        <v>7</v>
      </c>
      <c r="M210" s="64"/>
      <c r="N210" s="63"/>
      <c r="O210" s="63"/>
      <c r="P210" s="65"/>
      <c r="Q210" s="63"/>
      <c r="R210" s="63"/>
      <c r="S210" s="65"/>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66">
        <f t="shared" si="17"/>
        <v>375630</v>
      </c>
      <c r="BB210" s="67">
        <f t="shared" si="18"/>
        <v>375630</v>
      </c>
      <c r="BC210" s="62" t="str">
        <f t="shared" si="19"/>
        <v>INR  Three Lakh Seventy Five Thousand Six Hundred &amp; Thirty  Only</v>
      </c>
      <c r="IE210" s="16"/>
      <c r="IF210" s="16"/>
      <c r="IG210" s="16"/>
      <c r="IH210" s="16"/>
      <c r="II210" s="16"/>
    </row>
    <row r="211" spans="1:243" s="15" customFormat="1" ht="202.5">
      <c r="A211" s="27">
        <v>199</v>
      </c>
      <c r="B211" s="69" t="s">
        <v>513</v>
      </c>
      <c r="C211" s="49" t="s">
        <v>251</v>
      </c>
      <c r="D211" s="80">
        <v>750</v>
      </c>
      <c r="E211" s="84" t="s">
        <v>304</v>
      </c>
      <c r="F211" s="84">
        <v>66</v>
      </c>
      <c r="G211" s="63"/>
      <c r="H211" s="53"/>
      <c r="I211" s="52" t="s">
        <v>40</v>
      </c>
      <c r="J211" s="54">
        <f t="shared" si="16"/>
        <v>1</v>
      </c>
      <c r="K211" s="55" t="s">
        <v>65</v>
      </c>
      <c r="L211" s="55" t="s">
        <v>7</v>
      </c>
      <c r="M211" s="64"/>
      <c r="N211" s="63"/>
      <c r="O211" s="63"/>
      <c r="P211" s="65"/>
      <c r="Q211" s="63"/>
      <c r="R211" s="63"/>
      <c r="S211" s="65"/>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66">
        <f t="shared" si="17"/>
        <v>49500</v>
      </c>
      <c r="BB211" s="67">
        <f t="shared" si="18"/>
        <v>49500</v>
      </c>
      <c r="BC211" s="62" t="str">
        <f t="shared" si="19"/>
        <v>INR  Forty Nine Thousand Five Hundred    Only</v>
      </c>
      <c r="IE211" s="16"/>
      <c r="IF211" s="16"/>
      <c r="IG211" s="16"/>
      <c r="IH211" s="16"/>
      <c r="II211" s="16"/>
    </row>
    <row r="212" spans="1:243" s="15" customFormat="1" ht="198.75" customHeight="1">
      <c r="A212" s="27">
        <v>200</v>
      </c>
      <c r="B212" s="69" t="s">
        <v>514</v>
      </c>
      <c r="C212" s="49" t="s">
        <v>252</v>
      </c>
      <c r="D212" s="80">
        <v>1350</v>
      </c>
      <c r="E212" s="84" t="s">
        <v>304</v>
      </c>
      <c r="F212" s="84">
        <v>85</v>
      </c>
      <c r="G212" s="63"/>
      <c r="H212" s="53"/>
      <c r="I212" s="52" t="s">
        <v>40</v>
      </c>
      <c r="J212" s="54">
        <f aca="true" t="shared" si="20" ref="J212:J275">IF(I212="Less(-)",-1,1)</f>
        <v>1</v>
      </c>
      <c r="K212" s="55" t="s">
        <v>65</v>
      </c>
      <c r="L212" s="55" t="s">
        <v>7</v>
      </c>
      <c r="M212" s="64"/>
      <c r="N212" s="63"/>
      <c r="O212" s="63"/>
      <c r="P212" s="65"/>
      <c r="Q212" s="63"/>
      <c r="R212" s="63"/>
      <c r="S212" s="65"/>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66">
        <f aca="true" t="shared" si="21" ref="BA212:BA275">total_amount_ba($B$2,$D$2,D212,F212,J212,K212,M212)</f>
        <v>114750</v>
      </c>
      <c r="BB212" s="67">
        <f aca="true" t="shared" si="22" ref="BB212:BB275">BA212+SUM(N212:AZ212)</f>
        <v>114750</v>
      </c>
      <c r="BC212" s="62" t="str">
        <f aca="true" t="shared" si="23" ref="BC212:BC275">SpellNumber(L212,BB212)</f>
        <v>INR  One Lakh Fourteen Thousand Seven Hundred &amp; Fifty  Only</v>
      </c>
      <c r="IE212" s="16"/>
      <c r="IF212" s="16"/>
      <c r="IG212" s="16"/>
      <c r="IH212" s="16"/>
      <c r="II212" s="16"/>
    </row>
    <row r="213" spans="1:243" s="15" customFormat="1" ht="202.5">
      <c r="A213" s="27">
        <v>201</v>
      </c>
      <c r="B213" s="69" t="s">
        <v>515</v>
      </c>
      <c r="C213" s="49" t="s">
        <v>253</v>
      </c>
      <c r="D213" s="80">
        <v>3600</v>
      </c>
      <c r="E213" s="84" t="s">
        <v>304</v>
      </c>
      <c r="F213" s="84">
        <v>94</v>
      </c>
      <c r="G213" s="63"/>
      <c r="H213" s="53"/>
      <c r="I213" s="52" t="s">
        <v>40</v>
      </c>
      <c r="J213" s="54">
        <f t="shared" si="20"/>
        <v>1</v>
      </c>
      <c r="K213" s="55" t="s">
        <v>65</v>
      </c>
      <c r="L213" s="55" t="s">
        <v>7</v>
      </c>
      <c r="M213" s="64"/>
      <c r="N213" s="63"/>
      <c r="O213" s="63"/>
      <c r="P213" s="65"/>
      <c r="Q213" s="63"/>
      <c r="R213" s="63"/>
      <c r="S213" s="65"/>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66">
        <f t="shared" si="21"/>
        <v>338400</v>
      </c>
      <c r="BB213" s="67">
        <f t="shared" si="22"/>
        <v>338400</v>
      </c>
      <c r="BC213" s="62" t="str">
        <f t="shared" si="23"/>
        <v>INR  Three Lakh Thirty Eight Thousand Four Hundred    Only</v>
      </c>
      <c r="IE213" s="16"/>
      <c r="IF213" s="16"/>
      <c r="IG213" s="16"/>
      <c r="IH213" s="16"/>
      <c r="II213" s="16"/>
    </row>
    <row r="214" spans="1:243" s="15" customFormat="1" ht="40.5">
      <c r="A214" s="27">
        <v>202</v>
      </c>
      <c r="B214" s="68" t="s">
        <v>516</v>
      </c>
      <c r="C214" s="49" t="s">
        <v>254</v>
      </c>
      <c r="D214" s="80">
        <v>70</v>
      </c>
      <c r="E214" s="84" t="s">
        <v>305</v>
      </c>
      <c r="F214" s="84">
        <v>15530</v>
      </c>
      <c r="G214" s="63"/>
      <c r="H214" s="53"/>
      <c r="I214" s="52" t="s">
        <v>40</v>
      </c>
      <c r="J214" s="54">
        <f t="shared" si="20"/>
        <v>1</v>
      </c>
      <c r="K214" s="55" t="s">
        <v>65</v>
      </c>
      <c r="L214" s="55" t="s">
        <v>7</v>
      </c>
      <c r="M214" s="64"/>
      <c r="N214" s="63"/>
      <c r="O214" s="63"/>
      <c r="P214" s="65"/>
      <c r="Q214" s="63"/>
      <c r="R214" s="63"/>
      <c r="S214" s="65"/>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66">
        <f t="shared" si="21"/>
        <v>1087100</v>
      </c>
      <c r="BB214" s="67">
        <f t="shared" si="22"/>
        <v>1087100</v>
      </c>
      <c r="BC214" s="62" t="str">
        <f t="shared" si="23"/>
        <v>INR  Ten Lakh Eighty Seven Thousand One Hundred    Only</v>
      </c>
      <c r="IE214" s="16"/>
      <c r="IF214" s="16"/>
      <c r="IG214" s="16"/>
      <c r="IH214" s="16"/>
      <c r="II214" s="16"/>
    </row>
    <row r="215" spans="1:243" s="15" customFormat="1" ht="40.5">
      <c r="A215" s="27">
        <v>203</v>
      </c>
      <c r="B215" s="68" t="s">
        <v>517</v>
      </c>
      <c r="C215" s="49" t="s">
        <v>255</v>
      </c>
      <c r="D215" s="80">
        <v>4</v>
      </c>
      <c r="E215" s="84" t="s">
        <v>305</v>
      </c>
      <c r="F215" s="84">
        <v>12437</v>
      </c>
      <c r="G215" s="63"/>
      <c r="H215" s="53"/>
      <c r="I215" s="52" t="s">
        <v>40</v>
      </c>
      <c r="J215" s="54">
        <f t="shared" si="20"/>
        <v>1</v>
      </c>
      <c r="K215" s="55" t="s">
        <v>65</v>
      </c>
      <c r="L215" s="55" t="s">
        <v>7</v>
      </c>
      <c r="M215" s="64"/>
      <c r="N215" s="63"/>
      <c r="O215" s="63"/>
      <c r="P215" s="65"/>
      <c r="Q215" s="63"/>
      <c r="R215" s="63"/>
      <c r="S215" s="65"/>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66">
        <f t="shared" si="21"/>
        <v>49748</v>
      </c>
      <c r="BB215" s="67">
        <f t="shared" si="22"/>
        <v>49748</v>
      </c>
      <c r="BC215" s="62" t="str">
        <f t="shared" si="23"/>
        <v>INR  Forty Nine Thousand Seven Hundred &amp; Forty Eight  Only</v>
      </c>
      <c r="IE215" s="16"/>
      <c r="IF215" s="16"/>
      <c r="IG215" s="16"/>
      <c r="IH215" s="16"/>
      <c r="II215" s="16"/>
    </row>
    <row r="216" spans="1:243" s="15" customFormat="1" ht="40.5">
      <c r="A216" s="27">
        <v>204</v>
      </c>
      <c r="B216" s="68" t="s">
        <v>518</v>
      </c>
      <c r="C216" s="49" t="s">
        <v>256</v>
      </c>
      <c r="D216" s="80">
        <v>2</v>
      </c>
      <c r="E216" s="84" t="s">
        <v>305</v>
      </c>
      <c r="F216" s="84">
        <v>9343</v>
      </c>
      <c r="G216" s="63"/>
      <c r="H216" s="53"/>
      <c r="I216" s="52" t="s">
        <v>40</v>
      </c>
      <c r="J216" s="54">
        <f t="shared" si="20"/>
        <v>1</v>
      </c>
      <c r="K216" s="55" t="s">
        <v>65</v>
      </c>
      <c r="L216" s="55" t="s">
        <v>7</v>
      </c>
      <c r="M216" s="64"/>
      <c r="N216" s="63"/>
      <c r="O216" s="63"/>
      <c r="P216" s="65"/>
      <c r="Q216" s="63"/>
      <c r="R216" s="63"/>
      <c r="S216" s="65"/>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66">
        <f t="shared" si="21"/>
        <v>18686</v>
      </c>
      <c r="BB216" s="67">
        <f t="shared" si="22"/>
        <v>18686</v>
      </c>
      <c r="BC216" s="62" t="str">
        <f t="shared" si="23"/>
        <v>INR  Eighteen Thousand Six Hundred &amp; Eighty Six  Only</v>
      </c>
      <c r="IE216" s="16"/>
      <c r="IF216" s="16"/>
      <c r="IG216" s="16"/>
      <c r="IH216" s="16"/>
      <c r="II216" s="16"/>
    </row>
    <row r="217" spans="1:243" s="15" customFormat="1" ht="40.5">
      <c r="A217" s="27">
        <v>205</v>
      </c>
      <c r="B217" s="68" t="s">
        <v>519</v>
      </c>
      <c r="C217" s="49" t="s">
        <v>257</v>
      </c>
      <c r="D217" s="80">
        <v>140</v>
      </c>
      <c r="E217" s="84" t="s">
        <v>305</v>
      </c>
      <c r="F217" s="84">
        <v>185</v>
      </c>
      <c r="G217" s="63"/>
      <c r="H217" s="53"/>
      <c r="I217" s="52" t="s">
        <v>40</v>
      </c>
      <c r="J217" s="54">
        <f t="shared" si="20"/>
        <v>1</v>
      </c>
      <c r="K217" s="55" t="s">
        <v>65</v>
      </c>
      <c r="L217" s="55" t="s">
        <v>7</v>
      </c>
      <c r="M217" s="64"/>
      <c r="N217" s="63"/>
      <c r="O217" s="63"/>
      <c r="P217" s="65"/>
      <c r="Q217" s="63"/>
      <c r="R217" s="63"/>
      <c r="S217" s="65"/>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66">
        <f t="shared" si="21"/>
        <v>25900</v>
      </c>
      <c r="BB217" s="67">
        <f t="shared" si="22"/>
        <v>25900</v>
      </c>
      <c r="BC217" s="62" t="str">
        <f t="shared" si="23"/>
        <v>INR  Twenty Five Thousand Nine Hundred    Only</v>
      </c>
      <c r="IE217" s="16"/>
      <c r="IF217" s="16"/>
      <c r="IG217" s="16"/>
      <c r="IH217" s="16"/>
      <c r="II217" s="16"/>
    </row>
    <row r="218" spans="1:243" s="15" customFormat="1" ht="40.5">
      <c r="A218" s="27">
        <v>206</v>
      </c>
      <c r="B218" s="75" t="s">
        <v>520</v>
      </c>
      <c r="C218" s="49" t="s">
        <v>258</v>
      </c>
      <c r="D218" s="82">
        <v>604</v>
      </c>
      <c r="E218" s="87" t="s">
        <v>305</v>
      </c>
      <c r="F218" s="87">
        <v>19</v>
      </c>
      <c r="G218" s="63"/>
      <c r="H218" s="53"/>
      <c r="I218" s="52" t="s">
        <v>40</v>
      </c>
      <c r="J218" s="54">
        <f t="shared" si="20"/>
        <v>1</v>
      </c>
      <c r="K218" s="55" t="s">
        <v>65</v>
      </c>
      <c r="L218" s="55" t="s">
        <v>7</v>
      </c>
      <c r="M218" s="64"/>
      <c r="N218" s="63"/>
      <c r="O218" s="63"/>
      <c r="P218" s="65"/>
      <c r="Q218" s="63"/>
      <c r="R218" s="63"/>
      <c r="S218" s="65"/>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66">
        <f t="shared" si="21"/>
        <v>11476</v>
      </c>
      <c r="BB218" s="67">
        <f t="shared" si="22"/>
        <v>11476</v>
      </c>
      <c r="BC218" s="62" t="str">
        <f t="shared" si="23"/>
        <v>INR  Eleven Thousand Four Hundred &amp; Seventy Six  Only</v>
      </c>
      <c r="IE218" s="16"/>
      <c r="IF218" s="16"/>
      <c r="IG218" s="16"/>
      <c r="IH218" s="16"/>
      <c r="II218" s="16"/>
    </row>
    <row r="219" spans="1:243" s="15" customFormat="1" ht="309" customHeight="1">
      <c r="A219" s="27">
        <v>207</v>
      </c>
      <c r="B219" s="76" t="s">
        <v>521</v>
      </c>
      <c r="C219" s="49" t="s">
        <v>259</v>
      </c>
      <c r="D219" s="82">
        <v>540</v>
      </c>
      <c r="E219" s="87" t="s">
        <v>305</v>
      </c>
      <c r="F219" s="87">
        <v>7929</v>
      </c>
      <c r="G219" s="63"/>
      <c r="H219" s="53"/>
      <c r="I219" s="52" t="s">
        <v>40</v>
      </c>
      <c r="J219" s="54">
        <f t="shared" si="20"/>
        <v>1</v>
      </c>
      <c r="K219" s="55" t="s">
        <v>65</v>
      </c>
      <c r="L219" s="55" t="s">
        <v>7</v>
      </c>
      <c r="M219" s="64"/>
      <c r="N219" s="63"/>
      <c r="O219" s="63"/>
      <c r="P219" s="65"/>
      <c r="Q219" s="63"/>
      <c r="R219" s="63"/>
      <c r="S219" s="65"/>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66">
        <f t="shared" si="21"/>
        <v>4281660</v>
      </c>
      <c r="BB219" s="67">
        <f t="shared" si="22"/>
        <v>4281660</v>
      </c>
      <c r="BC219" s="62" t="str">
        <f t="shared" si="23"/>
        <v>INR  Forty Two Lakh Eighty One Thousand Six Hundred &amp; Sixty  Only</v>
      </c>
      <c r="IE219" s="16"/>
      <c r="IF219" s="16"/>
      <c r="IG219" s="16"/>
      <c r="IH219" s="16"/>
      <c r="II219" s="16"/>
    </row>
    <row r="220" spans="1:243" s="15" customFormat="1" ht="362.25" customHeight="1">
      <c r="A220" s="27">
        <v>208</v>
      </c>
      <c r="B220" s="77" t="s">
        <v>522</v>
      </c>
      <c r="C220" s="49" t="s">
        <v>260</v>
      </c>
      <c r="D220" s="82">
        <v>14</v>
      </c>
      <c r="E220" s="87" t="s">
        <v>305</v>
      </c>
      <c r="F220" s="87">
        <v>124852</v>
      </c>
      <c r="G220" s="63"/>
      <c r="H220" s="53"/>
      <c r="I220" s="52" t="s">
        <v>40</v>
      </c>
      <c r="J220" s="54">
        <f t="shared" si="20"/>
        <v>1</v>
      </c>
      <c r="K220" s="55" t="s">
        <v>65</v>
      </c>
      <c r="L220" s="55" t="s">
        <v>7</v>
      </c>
      <c r="M220" s="64"/>
      <c r="N220" s="63"/>
      <c r="O220" s="63"/>
      <c r="P220" s="65"/>
      <c r="Q220" s="63"/>
      <c r="R220" s="63"/>
      <c r="S220" s="65"/>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66">
        <f t="shared" si="21"/>
        <v>1747928</v>
      </c>
      <c r="BB220" s="67">
        <f t="shared" si="22"/>
        <v>1747928</v>
      </c>
      <c r="BC220" s="62" t="str">
        <f t="shared" si="23"/>
        <v>INR  Seventeen Lakh Forty Seven Thousand Nine Hundred &amp; Twenty Eight  Only</v>
      </c>
      <c r="IE220" s="16"/>
      <c r="IF220" s="16"/>
      <c r="IG220" s="16"/>
      <c r="IH220" s="16"/>
      <c r="II220" s="16"/>
    </row>
    <row r="221" spans="1:243" s="15" customFormat="1" ht="362.25" customHeight="1">
      <c r="A221" s="27">
        <v>209</v>
      </c>
      <c r="B221" s="77" t="s">
        <v>523</v>
      </c>
      <c r="C221" s="49" t="s">
        <v>261</v>
      </c>
      <c r="D221" s="82">
        <v>4</v>
      </c>
      <c r="E221" s="87" t="s">
        <v>305</v>
      </c>
      <c r="F221" s="87">
        <v>98696</v>
      </c>
      <c r="G221" s="63"/>
      <c r="H221" s="53"/>
      <c r="I221" s="52" t="s">
        <v>40</v>
      </c>
      <c r="J221" s="54">
        <f t="shared" si="20"/>
        <v>1</v>
      </c>
      <c r="K221" s="55" t="s">
        <v>65</v>
      </c>
      <c r="L221" s="55" t="s">
        <v>7</v>
      </c>
      <c r="M221" s="64"/>
      <c r="N221" s="63"/>
      <c r="O221" s="63"/>
      <c r="P221" s="65"/>
      <c r="Q221" s="63"/>
      <c r="R221" s="63"/>
      <c r="S221" s="65"/>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66">
        <f t="shared" si="21"/>
        <v>394784</v>
      </c>
      <c r="BB221" s="67">
        <f t="shared" si="22"/>
        <v>394784</v>
      </c>
      <c r="BC221" s="62" t="str">
        <f t="shared" si="23"/>
        <v>INR  Three Lakh Ninety Four Thousand Seven Hundred &amp; Eighty Four  Only</v>
      </c>
      <c r="IE221" s="16"/>
      <c r="IF221" s="16"/>
      <c r="IG221" s="16"/>
      <c r="IH221" s="16"/>
      <c r="II221" s="16"/>
    </row>
    <row r="222" spans="1:243" s="15" customFormat="1" ht="349.5" customHeight="1">
      <c r="A222" s="27">
        <v>210</v>
      </c>
      <c r="B222" s="77" t="s">
        <v>524</v>
      </c>
      <c r="C222" s="49" t="s">
        <v>262</v>
      </c>
      <c r="D222" s="82">
        <v>30</v>
      </c>
      <c r="E222" s="87" t="s">
        <v>305</v>
      </c>
      <c r="F222" s="87">
        <v>17911</v>
      </c>
      <c r="G222" s="63"/>
      <c r="H222" s="53"/>
      <c r="I222" s="52" t="s">
        <v>40</v>
      </c>
      <c r="J222" s="54">
        <f t="shared" si="20"/>
        <v>1</v>
      </c>
      <c r="K222" s="55" t="s">
        <v>65</v>
      </c>
      <c r="L222" s="55" t="s">
        <v>7</v>
      </c>
      <c r="M222" s="64"/>
      <c r="N222" s="63"/>
      <c r="O222" s="63"/>
      <c r="P222" s="65"/>
      <c r="Q222" s="63"/>
      <c r="R222" s="63"/>
      <c r="S222" s="65"/>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66">
        <f t="shared" si="21"/>
        <v>537330</v>
      </c>
      <c r="BB222" s="67">
        <f t="shared" si="22"/>
        <v>537330</v>
      </c>
      <c r="BC222" s="62" t="str">
        <f t="shared" si="23"/>
        <v>INR  Five Lakh Thirty Seven Thousand Three Hundred &amp; Thirty  Only</v>
      </c>
      <c r="IE222" s="16"/>
      <c r="IF222" s="16"/>
      <c r="IG222" s="16"/>
      <c r="IH222" s="16"/>
      <c r="II222" s="16"/>
    </row>
    <row r="223" spans="1:243" s="15" customFormat="1" ht="40.5">
      <c r="A223" s="27">
        <v>211</v>
      </c>
      <c r="B223" s="76" t="s">
        <v>525</v>
      </c>
      <c r="C223" s="49" t="s">
        <v>263</v>
      </c>
      <c r="D223" s="50"/>
      <c r="E223" s="51"/>
      <c r="F223" s="52"/>
      <c r="G223" s="53"/>
      <c r="H223" s="53"/>
      <c r="I223" s="52"/>
      <c r="J223" s="54"/>
      <c r="K223" s="55"/>
      <c r="L223" s="55"/>
      <c r="M223" s="56"/>
      <c r="N223" s="57"/>
      <c r="O223" s="57"/>
      <c r="P223" s="58"/>
      <c r="Q223" s="57"/>
      <c r="R223" s="57"/>
      <c r="S223" s="58"/>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60"/>
      <c r="BB223" s="61"/>
      <c r="BC223" s="62"/>
      <c r="IE223" s="16"/>
      <c r="IF223" s="16"/>
      <c r="IG223" s="16"/>
      <c r="IH223" s="16"/>
      <c r="II223" s="16"/>
    </row>
    <row r="224" spans="1:243" s="15" customFormat="1" ht="75">
      <c r="A224" s="27">
        <v>212</v>
      </c>
      <c r="B224" s="77" t="s">
        <v>526</v>
      </c>
      <c r="C224" s="49" t="s">
        <v>264</v>
      </c>
      <c r="D224" s="83">
        <v>2</v>
      </c>
      <c r="E224" s="88" t="s">
        <v>638</v>
      </c>
      <c r="F224" s="91">
        <v>9411</v>
      </c>
      <c r="G224" s="63"/>
      <c r="H224" s="53"/>
      <c r="I224" s="52" t="s">
        <v>40</v>
      </c>
      <c r="J224" s="54">
        <f t="shared" si="20"/>
        <v>1</v>
      </c>
      <c r="K224" s="55" t="s">
        <v>65</v>
      </c>
      <c r="L224" s="55" t="s">
        <v>7</v>
      </c>
      <c r="M224" s="64"/>
      <c r="N224" s="63"/>
      <c r="O224" s="63"/>
      <c r="P224" s="65"/>
      <c r="Q224" s="63"/>
      <c r="R224" s="63"/>
      <c r="S224" s="65"/>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66">
        <f t="shared" si="21"/>
        <v>18822</v>
      </c>
      <c r="BB224" s="67">
        <f t="shared" si="22"/>
        <v>18822</v>
      </c>
      <c r="BC224" s="62" t="str">
        <f t="shared" si="23"/>
        <v>INR  Eighteen Thousand Eight Hundred &amp; Twenty Two  Only</v>
      </c>
      <c r="IE224" s="16"/>
      <c r="IF224" s="16"/>
      <c r="IG224" s="16"/>
      <c r="IH224" s="16"/>
      <c r="II224" s="16"/>
    </row>
    <row r="225" spans="1:243" s="15" customFormat="1" ht="54">
      <c r="A225" s="27">
        <v>213</v>
      </c>
      <c r="B225" s="77" t="s">
        <v>527</v>
      </c>
      <c r="C225" s="49" t="s">
        <v>265</v>
      </c>
      <c r="D225" s="83">
        <v>2</v>
      </c>
      <c r="E225" s="88" t="s">
        <v>638</v>
      </c>
      <c r="F225" s="91">
        <v>11056</v>
      </c>
      <c r="G225" s="63"/>
      <c r="H225" s="53"/>
      <c r="I225" s="52" t="s">
        <v>40</v>
      </c>
      <c r="J225" s="54">
        <f t="shared" si="20"/>
        <v>1</v>
      </c>
      <c r="K225" s="55" t="s">
        <v>65</v>
      </c>
      <c r="L225" s="55" t="s">
        <v>7</v>
      </c>
      <c r="M225" s="64"/>
      <c r="N225" s="63"/>
      <c r="O225" s="63"/>
      <c r="P225" s="65"/>
      <c r="Q225" s="63"/>
      <c r="R225" s="63"/>
      <c r="S225" s="65"/>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66">
        <f t="shared" si="21"/>
        <v>22112</v>
      </c>
      <c r="BB225" s="67">
        <f t="shared" si="22"/>
        <v>22112</v>
      </c>
      <c r="BC225" s="62" t="str">
        <f t="shared" si="23"/>
        <v>INR  Twenty Two Thousand One Hundred &amp; Twelve  Only</v>
      </c>
      <c r="IE225" s="16"/>
      <c r="IF225" s="16"/>
      <c r="IG225" s="16"/>
      <c r="IH225" s="16"/>
      <c r="II225" s="16"/>
    </row>
    <row r="226" spans="1:243" s="15" customFormat="1" ht="75">
      <c r="A226" s="27">
        <v>214</v>
      </c>
      <c r="B226" s="77" t="s">
        <v>528</v>
      </c>
      <c r="C226" s="49" t="s">
        <v>266</v>
      </c>
      <c r="D226" s="83">
        <v>4</v>
      </c>
      <c r="E226" s="88" t="s">
        <v>306</v>
      </c>
      <c r="F226" s="91">
        <v>8717</v>
      </c>
      <c r="G226" s="63"/>
      <c r="H226" s="53"/>
      <c r="I226" s="52" t="s">
        <v>40</v>
      </c>
      <c r="J226" s="54">
        <f t="shared" si="20"/>
        <v>1</v>
      </c>
      <c r="K226" s="55" t="s">
        <v>65</v>
      </c>
      <c r="L226" s="55" t="s">
        <v>7</v>
      </c>
      <c r="M226" s="64"/>
      <c r="N226" s="63"/>
      <c r="O226" s="63"/>
      <c r="P226" s="65"/>
      <c r="Q226" s="63"/>
      <c r="R226" s="63"/>
      <c r="S226" s="65"/>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66">
        <f t="shared" si="21"/>
        <v>34868</v>
      </c>
      <c r="BB226" s="67">
        <f t="shared" si="22"/>
        <v>34868</v>
      </c>
      <c r="BC226" s="62" t="str">
        <f t="shared" si="23"/>
        <v>INR  Thirty Four Thousand Eight Hundred &amp; Sixty Eight  Only</v>
      </c>
      <c r="IE226" s="16"/>
      <c r="IF226" s="16"/>
      <c r="IG226" s="16"/>
      <c r="IH226" s="16"/>
      <c r="II226" s="16"/>
    </row>
    <row r="227" spans="1:243" s="15" customFormat="1" ht="75">
      <c r="A227" s="27">
        <v>215</v>
      </c>
      <c r="B227" s="77" t="s">
        <v>529</v>
      </c>
      <c r="C227" s="49" t="s">
        <v>267</v>
      </c>
      <c r="D227" s="83">
        <v>10</v>
      </c>
      <c r="E227" s="88" t="s">
        <v>306</v>
      </c>
      <c r="F227" s="91">
        <v>4838</v>
      </c>
      <c r="G227" s="63"/>
      <c r="H227" s="53"/>
      <c r="I227" s="52" t="s">
        <v>40</v>
      </c>
      <c r="J227" s="54">
        <f t="shared" si="20"/>
        <v>1</v>
      </c>
      <c r="K227" s="55" t="s">
        <v>65</v>
      </c>
      <c r="L227" s="55" t="s">
        <v>7</v>
      </c>
      <c r="M227" s="64"/>
      <c r="N227" s="63"/>
      <c r="O227" s="63"/>
      <c r="P227" s="65"/>
      <c r="Q227" s="63"/>
      <c r="R227" s="63"/>
      <c r="S227" s="65"/>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66">
        <f t="shared" si="21"/>
        <v>48380</v>
      </c>
      <c r="BB227" s="67">
        <f t="shared" si="22"/>
        <v>48380</v>
      </c>
      <c r="BC227" s="62" t="str">
        <f t="shared" si="23"/>
        <v>INR  Forty Eight Thousand Three Hundred &amp; Eighty  Only</v>
      </c>
      <c r="IE227" s="16"/>
      <c r="IF227" s="16"/>
      <c r="IG227" s="16"/>
      <c r="IH227" s="16"/>
      <c r="II227" s="16"/>
    </row>
    <row r="228" spans="1:243" s="15" customFormat="1" ht="60">
      <c r="A228" s="27">
        <v>216</v>
      </c>
      <c r="B228" s="77" t="s">
        <v>530</v>
      </c>
      <c r="C228" s="49" t="s">
        <v>268</v>
      </c>
      <c r="D228" s="83">
        <v>4</v>
      </c>
      <c r="E228" s="88" t="s">
        <v>306</v>
      </c>
      <c r="F228" s="91">
        <v>10079</v>
      </c>
      <c r="G228" s="63"/>
      <c r="H228" s="53"/>
      <c r="I228" s="52" t="s">
        <v>40</v>
      </c>
      <c r="J228" s="54">
        <f t="shared" si="20"/>
        <v>1</v>
      </c>
      <c r="K228" s="55" t="s">
        <v>65</v>
      </c>
      <c r="L228" s="55" t="s">
        <v>7</v>
      </c>
      <c r="M228" s="64"/>
      <c r="N228" s="63"/>
      <c r="O228" s="63"/>
      <c r="P228" s="65"/>
      <c r="Q228" s="63"/>
      <c r="R228" s="63"/>
      <c r="S228" s="65"/>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66">
        <f t="shared" si="21"/>
        <v>40316</v>
      </c>
      <c r="BB228" s="67">
        <f t="shared" si="22"/>
        <v>40316</v>
      </c>
      <c r="BC228" s="62" t="str">
        <f t="shared" si="23"/>
        <v>INR  Forty Thousand Three Hundred &amp; Sixteen  Only</v>
      </c>
      <c r="IE228" s="16"/>
      <c r="IF228" s="16"/>
      <c r="IG228" s="16"/>
      <c r="IH228" s="16"/>
      <c r="II228" s="16"/>
    </row>
    <row r="229" spans="1:243" s="15" customFormat="1" ht="75">
      <c r="A229" s="27">
        <v>217</v>
      </c>
      <c r="B229" s="77" t="s">
        <v>531</v>
      </c>
      <c r="C229" s="49" t="s">
        <v>269</v>
      </c>
      <c r="D229" s="83">
        <v>3</v>
      </c>
      <c r="E229" s="88" t="s">
        <v>306</v>
      </c>
      <c r="F229" s="91">
        <v>5584</v>
      </c>
      <c r="G229" s="63"/>
      <c r="H229" s="53"/>
      <c r="I229" s="52" t="s">
        <v>40</v>
      </c>
      <c r="J229" s="54">
        <f t="shared" si="20"/>
        <v>1</v>
      </c>
      <c r="K229" s="55" t="s">
        <v>65</v>
      </c>
      <c r="L229" s="55" t="s">
        <v>7</v>
      </c>
      <c r="M229" s="64"/>
      <c r="N229" s="63"/>
      <c r="O229" s="63"/>
      <c r="P229" s="65"/>
      <c r="Q229" s="63"/>
      <c r="R229" s="63"/>
      <c r="S229" s="65"/>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66">
        <f t="shared" si="21"/>
        <v>16752</v>
      </c>
      <c r="BB229" s="67">
        <f t="shared" si="22"/>
        <v>16752</v>
      </c>
      <c r="BC229" s="62" t="str">
        <f t="shared" si="23"/>
        <v>INR  Sixteen Thousand Seven Hundred &amp; Fifty Two  Only</v>
      </c>
      <c r="IE229" s="16"/>
      <c r="IF229" s="16"/>
      <c r="IG229" s="16"/>
      <c r="IH229" s="16"/>
      <c r="II229" s="16"/>
    </row>
    <row r="230" spans="1:243" s="15" customFormat="1" ht="75">
      <c r="A230" s="27">
        <v>218</v>
      </c>
      <c r="B230" s="77" t="s">
        <v>532</v>
      </c>
      <c r="C230" s="49" t="s">
        <v>270</v>
      </c>
      <c r="D230" s="83">
        <v>8</v>
      </c>
      <c r="E230" s="88" t="s">
        <v>306</v>
      </c>
      <c r="F230" s="91">
        <v>955</v>
      </c>
      <c r="G230" s="63"/>
      <c r="H230" s="53"/>
      <c r="I230" s="52" t="s">
        <v>40</v>
      </c>
      <c r="J230" s="54">
        <f t="shared" si="20"/>
        <v>1</v>
      </c>
      <c r="K230" s="55" t="s">
        <v>65</v>
      </c>
      <c r="L230" s="55" t="s">
        <v>7</v>
      </c>
      <c r="M230" s="64"/>
      <c r="N230" s="63"/>
      <c r="O230" s="63"/>
      <c r="P230" s="65"/>
      <c r="Q230" s="63"/>
      <c r="R230" s="63"/>
      <c r="S230" s="65"/>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66">
        <f t="shared" si="21"/>
        <v>7640</v>
      </c>
      <c r="BB230" s="67">
        <f t="shared" si="22"/>
        <v>7640</v>
      </c>
      <c r="BC230" s="62" t="str">
        <f t="shared" si="23"/>
        <v>INR  Seven Thousand Six Hundred &amp; Forty  Only</v>
      </c>
      <c r="IE230" s="16"/>
      <c r="IF230" s="16"/>
      <c r="IG230" s="16"/>
      <c r="IH230" s="16"/>
      <c r="II230" s="16"/>
    </row>
    <row r="231" spans="1:243" s="15" customFormat="1" ht="240.75" customHeight="1">
      <c r="A231" s="27">
        <v>219</v>
      </c>
      <c r="B231" s="77" t="s">
        <v>533</v>
      </c>
      <c r="C231" s="49" t="s">
        <v>271</v>
      </c>
      <c r="D231" s="83">
        <v>1</v>
      </c>
      <c r="E231" s="88" t="s">
        <v>306</v>
      </c>
      <c r="F231" s="91">
        <v>24101</v>
      </c>
      <c r="G231" s="63"/>
      <c r="H231" s="53"/>
      <c r="I231" s="52" t="s">
        <v>40</v>
      </c>
      <c r="J231" s="54">
        <f t="shared" si="20"/>
        <v>1</v>
      </c>
      <c r="K231" s="55" t="s">
        <v>65</v>
      </c>
      <c r="L231" s="55" t="s">
        <v>7</v>
      </c>
      <c r="M231" s="64"/>
      <c r="N231" s="63"/>
      <c r="O231" s="63"/>
      <c r="P231" s="65"/>
      <c r="Q231" s="63"/>
      <c r="R231" s="63"/>
      <c r="S231" s="65"/>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66">
        <f t="shared" si="21"/>
        <v>24101</v>
      </c>
      <c r="BB231" s="67">
        <f t="shared" si="22"/>
        <v>24101</v>
      </c>
      <c r="BC231" s="62" t="str">
        <f t="shared" si="23"/>
        <v>INR  Twenty Four Thousand One Hundred &amp; One  Only</v>
      </c>
      <c r="IE231" s="16"/>
      <c r="IF231" s="16"/>
      <c r="IG231" s="16"/>
      <c r="IH231" s="16"/>
      <c r="II231" s="16"/>
    </row>
    <row r="232" spans="1:243" s="15" customFormat="1" ht="135.75" customHeight="1">
      <c r="A232" s="27">
        <v>220</v>
      </c>
      <c r="B232" s="77" t="s">
        <v>534</v>
      </c>
      <c r="C232" s="49" t="s">
        <v>272</v>
      </c>
      <c r="D232" s="83">
        <v>4</v>
      </c>
      <c r="E232" s="88" t="s">
        <v>638</v>
      </c>
      <c r="F232" s="91">
        <v>7127</v>
      </c>
      <c r="G232" s="63"/>
      <c r="H232" s="53"/>
      <c r="I232" s="52" t="s">
        <v>40</v>
      </c>
      <c r="J232" s="54">
        <f t="shared" si="20"/>
        <v>1</v>
      </c>
      <c r="K232" s="55" t="s">
        <v>65</v>
      </c>
      <c r="L232" s="55" t="s">
        <v>7</v>
      </c>
      <c r="M232" s="64"/>
      <c r="N232" s="63"/>
      <c r="O232" s="63"/>
      <c r="P232" s="65"/>
      <c r="Q232" s="63"/>
      <c r="R232" s="63"/>
      <c r="S232" s="65"/>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66">
        <f t="shared" si="21"/>
        <v>28508</v>
      </c>
      <c r="BB232" s="67">
        <f t="shared" si="22"/>
        <v>28508</v>
      </c>
      <c r="BC232" s="62" t="str">
        <f t="shared" si="23"/>
        <v>INR  Twenty Eight Thousand Five Hundred &amp; Eight  Only</v>
      </c>
      <c r="IE232" s="16"/>
      <c r="IF232" s="16"/>
      <c r="IG232" s="16"/>
      <c r="IH232" s="16"/>
      <c r="II232" s="16"/>
    </row>
    <row r="233" spans="1:243" s="15" customFormat="1" ht="150">
      <c r="A233" s="27">
        <v>221</v>
      </c>
      <c r="B233" s="77" t="s">
        <v>535</v>
      </c>
      <c r="C233" s="49" t="s">
        <v>273</v>
      </c>
      <c r="D233" s="83">
        <v>9</v>
      </c>
      <c r="E233" s="88" t="s">
        <v>306</v>
      </c>
      <c r="F233" s="91">
        <v>7031</v>
      </c>
      <c r="G233" s="63"/>
      <c r="H233" s="53"/>
      <c r="I233" s="52" t="s">
        <v>40</v>
      </c>
      <c r="J233" s="54">
        <f t="shared" si="20"/>
        <v>1</v>
      </c>
      <c r="K233" s="55" t="s">
        <v>65</v>
      </c>
      <c r="L233" s="55" t="s">
        <v>7</v>
      </c>
      <c r="M233" s="64"/>
      <c r="N233" s="63"/>
      <c r="O233" s="63"/>
      <c r="P233" s="65"/>
      <c r="Q233" s="63"/>
      <c r="R233" s="63"/>
      <c r="S233" s="65"/>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66">
        <f t="shared" si="21"/>
        <v>63279</v>
      </c>
      <c r="BB233" s="67">
        <f t="shared" si="22"/>
        <v>63279</v>
      </c>
      <c r="BC233" s="62" t="str">
        <f t="shared" si="23"/>
        <v>INR  Sixty Three Thousand Two Hundred &amp; Seventy Nine  Only</v>
      </c>
      <c r="IE233" s="16"/>
      <c r="IF233" s="16"/>
      <c r="IG233" s="16"/>
      <c r="IH233" s="16"/>
      <c r="II233" s="16"/>
    </row>
    <row r="234" spans="1:243" s="15" customFormat="1" ht="94.5">
      <c r="A234" s="27">
        <v>222</v>
      </c>
      <c r="B234" s="77" t="s">
        <v>536</v>
      </c>
      <c r="C234" s="49" t="s">
        <v>274</v>
      </c>
      <c r="D234" s="83">
        <v>14</v>
      </c>
      <c r="E234" s="88" t="s">
        <v>638</v>
      </c>
      <c r="F234" s="91">
        <v>1401</v>
      </c>
      <c r="G234" s="63"/>
      <c r="H234" s="53"/>
      <c r="I234" s="52" t="s">
        <v>40</v>
      </c>
      <c r="J234" s="54">
        <f t="shared" si="20"/>
        <v>1</v>
      </c>
      <c r="K234" s="55" t="s">
        <v>65</v>
      </c>
      <c r="L234" s="55" t="s">
        <v>7</v>
      </c>
      <c r="M234" s="64"/>
      <c r="N234" s="63"/>
      <c r="O234" s="63"/>
      <c r="P234" s="65"/>
      <c r="Q234" s="63"/>
      <c r="R234" s="63"/>
      <c r="S234" s="65"/>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66">
        <f t="shared" si="21"/>
        <v>19614</v>
      </c>
      <c r="BB234" s="67">
        <f t="shared" si="22"/>
        <v>19614</v>
      </c>
      <c r="BC234" s="62" t="str">
        <f t="shared" si="23"/>
        <v>INR  Nineteen Thousand Six Hundred &amp; Fourteen  Only</v>
      </c>
      <c r="IE234" s="16"/>
      <c r="IF234" s="16"/>
      <c r="IG234" s="16"/>
      <c r="IH234" s="16"/>
      <c r="II234" s="16"/>
    </row>
    <row r="235" spans="1:243" s="15" customFormat="1" ht="165">
      <c r="A235" s="27">
        <v>223</v>
      </c>
      <c r="B235" s="77" t="s">
        <v>537</v>
      </c>
      <c r="C235" s="49" t="s">
        <v>275</v>
      </c>
      <c r="D235" s="83">
        <v>2</v>
      </c>
      <c r="E235" s="88" t="s">
        <v>306</v>
      </c>
      <c r="F235" s="91">
        <v>5288</v>
      </c>
      <c r="G235" s="63"/>
      <c r="H235" s="53"/>
      <c r="I235" s="52" t="s">
        <v>40</v>
      </c>
      <c r="J235" s="54">
        <f t="shared" si="20"/>
        <v>1</v>
      </c>
      <c r="K235" s="55" t="s">
        <v>65</v>
      </c>
      <c r="L235" s="55" t="s">
        <v>7</v>
      </c>
      <c r="M235" s="64"/>
      <c r="N235" s="63"/>
      <c r="O235" s="63"/>
      <c r="P235" s="65"/>
      <c r="Q235" s="63"/>
      <c r="R235" s="63"/>
      <c r="S235" s="65"/>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66">
        <f t="shared" si="21"/>
        <v>10576</v>
      </c>
      <c r="BB235" s="67">
        <f t="shared" si="22"/>
        <v>10576</v>
      </c>
      <c r="BC235" s="62" t="str">
        <f t="shared" si="23"/>
        <v>INR  Ten Thousand Five Hundred &amp; Seventy Six  Only</v>
      </c>
      <c r="IE235" s="16"/>
      <c r="IF235" s="16"/>
      <c r="IG235" s="16"/>
      <c r="IH235" s="16"/>
      <c r="II235" s="16"/>
    </row>
    <row r="236" spans="1:243" s="15" customFormat="1" ht="156" customHeight="1">
      <c r="A236" s="27">
        <v>224</v>
      </c>
      <c r="B236" s="77" t="s">
        <v>538</v>
      </c>
      <c r="C236" s="49" t="s">
        <v>276</v>
      </c>
      <c r="D236" s="83">
        <v>31</v>
      </c>
      <c r="E236" s="88" t="s">
        <v>306</v>
      </c>
      <c r="F236" s="91">
        <v>3930</v>
      </c>
      <c r="G236" s="63"/>
      <c r="H236" s="53"/>
      <c r="I236" s="52" t="s">
        <v>40</v>
      </c>
      <c r="J236" s="54">
        <f t="shared" si="20"/>
        <v>1</v>
      </c>
      <c r="K236" s="55" t="s">
        <v>65</v>
      </c>
      <c r="L236" s="55" t="s">
        <v>7</v>
      </c>
      <c r="M236" s="64"/>
      <c r="N236" s="63"/>
      <c r="O236" s="63"/>
      <c r="P236" s="65"/>
      <c r="Q236" s="63"/>
      <c r="R236" s="63"/>
      <c r="S236" s="65"/>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66">
        <f t="shared" si="21"/>
        <v>121830</v>
      </c>
      <c r="BB236" s="67">
        <f t="shared" si="22"/>
        <v>121830</v>
      </c>
      <c r="BC236" s="62" t="str">
        <f t="shared" si="23"/>
        <v>INR  One Lakh Twenty One Thousand Eight Hundred &amp; Thirty  Only</v>
      </c>
      <c r="IE236" s="16"/>
      <c r="IF236" s="16"/>
      <c r="IG236" s="16"/>
      <c r="IH236" s="16"/>
      <c r="II236" s="16"/>
    </row>
    <row r="237" spans="1:243" s="15" customFormat="1" ht="165">
      <c r="A237" s="27">
        <v>225</v>
      </c>
      <c r="B237" s="77" t="s">
        <v>539</v>
      </c>
      <c r="C237" s="49" t="s">
        <v>277</v>
      </c>
      <c r="D237" s="83">
        <v>2</v>
      </c>
      <c r="E237" s="88" t="s">
        <v>306</v>
      </c>
      <c r="F237" s="91">
        <v>2661</v>
      </c>
      <c r="G237" s="63"/>
      <c r="H237" s="53"/>
      <c r="I237" s="52" t="s">
        <v>40</v>
      </c>
      <c r="J237" s="54">
        <f t="shared" si="20"/>
        <v>1</v>
      </c>
      <c r="K237" s="55" t="s">
        <v>65</v>
      </c>
      <c r="L237" s="55" t="s">
        <v>7</v>
      </c>
      <c r="M237" s="64"/>
      <c r="N237" s="63"/>
      <c r="O237" s="63"/>
      <c r="P237" s="65"/>
      <c r="Q237" s="63"/>
      <c r="R237" s="63"/>
      <c r="S237" s="65"/>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66">
        <f t="shared" si="21"/>
        <v>5322</v>
      </c>
      <c r="BB237" s="67">
        <f t="shared" si="22"/>
        <v>5322</v>
      </c>
      <c r="BC237" s="62" t="str">
        <f t="shared" si="23"/>
        <v>INR  Five Thousand Three Hundred &amp; Twenty Two  Only</v>
      </c>
      <c r="IE237" s="16"/>
      <c r="IF237" s="16"/>
      <c r="IG237" s="16"/>
      <c r="IH237" s="16"/>
      <c r="II237" s="16"/>
    </row>
    <row r="238" spans="1:243" s="15" customFormat="1" ht="54">
      <c r="A238" s="27">
        <v>226</v>
      </c>
      <c r="B238" s="77" t="s">
        <v>540</v>
      </c>
      <c r="C238" s="49" t="s">
        <v>278</v>
      </c>
      <c r="D238" s="83">
        <v>450</v>
      </c>
      <c r="E238" s="88" t="s">
        <v>307</v>
      </c>
      <c r="F238" s="91">
        <v>755</v>
      </c>
      <c r="G238" s="63"/>
      <c r="H238" s="53"/>
      <c r="I238" s="52" t="s">
        <v>40</v>
      </c>
      <c r="J238" s="54">
        <f t="shared" si="20"/>
        <v>1</v>
      </c>
      <c r="K238" s="55" t="s">
        <v>65</v>
      </c>
      <c r="L238" s="55" t="s">
        <v>7</v>
      </c>
      <c r="M238" s="64"/>
      <c r="N238" s="63"/>
      <c r="O238" s="63"/>
      <c r="P238" s="65"/>
      <c r="Q238" s="63"/>
      <c r="R238" s="63"/>
      <c r="S238" s="65"/>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66">
        <f t="shared" si="21"/>
        <v>339750</v>
      </c>
      <c r="BB238" s="67">
        <f t="shared" si="22"/>
        <v>339750</v>
      </c>
      <c r="BC238" s="62" t="str">
        <f t="shared" si="23"/>
        <v>INR  Three Lakh Thirty Nine Thousand Seven Hundred &amp; Fifty  Only</v>
      </c>
      <c r="IE238" s="16"/>
      <c r="IF238" s="16"/>
      <c r="IG238" s="16"/>
      <c r="IH238" s="16"/>
      <c r="II238" s="16"/>
    </row>
    <row r="239" spans="1:243" s="15" customFormat="1" ht="57.75" customHeight="1">
      <c r="A239" s="27">
        <v>227</v>
      </c>
      <c r="B239" s="77" t="s">
        <v>541</v>
      </c>
      <c r="C239" s="49" t="s">
        <v>279</v>
      </c>
      <c r="D239" s="83">
        <v>250</v>
      </c>
      <c r="E239" s="88" t="s">
        <v>307</v>
      </c>
      <c r="F239" s="91">
        <v>607</v>
      </c>
      <c r="G239" s="63"/>
      <c r="H239" s="53"/>
      <c r="I239" s="52" t="s">
        <v>40</v>
      </c>
      <c r="J239" s="54">
        <f t="shared" si="20"/>
        <v>1</v>
      </c>
      <c r="K239" s="55" t="s">
        <v>65</v>
      </c>
      <c r="L239" s="55" t="s">
        <v>7</v>
      </c>
      <c r="M239" s="64"/>
      <c r="N239" s="63"/>
      <c r="O239" s="63"/>
      <c r="P239" s="65"/>
      <c r="Q239" s="63"/>
      <c r="R239" s="63"/>
      <c r="S239" s="65"/>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66">
        <f t="shared" si="21"/>
        <v>151750</v>
      </c>
      <c r="BB239" s="67">
        <f t="shared" si="22"/>
        <v>151750</v>
      </c>
      <c r="BC239" s="62" t="str">
        <f t="shared" si="23"/>
        <v>INR  One Lakh Fifty One Thousand Seven Hundred &amp; Fifty  Only</v>
      </c>
      <c r="IE239" s="16"/>
      <c r="IF239" s="16"/>
      <c r="IG239" s="16"/>
      <c r="IH239" s="16"/>
      <c r="II239" s="16"/>
    </row>
    <row r="240" spans="1:243" s="15" customFormat="1" ht="62.25" customHeight="1">
      <c r="A240" s="27">
        <v>228</v>
      </c>
      <c r="B240" s="77" t="s">
        <v>542</v>
      </c>
      <c r="C240" s="49" t="s">
        <v>280</v>
      </c>
      <c r="D240" s="83">
        <v>250</v>
      </c>
      <c r="E240" s="88" t="s">
        <v>307</v>
      </c>
      <c r="F240" s="91">
        <v>276</v>
      </c>
      <c r="G240" s="63"/>
      <c r="H240" s="53"/>
      <c r="I240" s="52" t="s">
        <v>40</v>
      </c>
      <c r="J240" s="54">
        <f t="shared" si="20"/>
        <v>1</v>
      </c>
      <c r="K240" s="55" t="s">
        <v>65</v>
      </c>
      <c r="L240" s="55" t="s">
        <v>7</v>
      </c>
      <c r="M240" s="64"/>
      <c r="N240" s="63"/>
      <c r="O240" s="63"/>
      <c r="P240" s="65"/>
      <c r="Q240" s="63"/>
      <c r="R240" s="63"/>
      <c r="S240" s="65"/>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66">
        <f t="shared" si="21"/>
        <v>69000</v>
      </c>
      <c r="BB240" s="67">
        <f t="shared" si="22"/>
        <v>69000</v>
      </c>
      <c r="BC240" s="62" t="str">
        <f t="shared" si="23"/>
        <v>INR  Sixty Nine Thousand    Only</v>
      </c>
      <c r="IE240" s="16"/>
      <c r="IF240" s="16"/>
      <c r="IG240" s="16"/>
      <c r="IH240" s="16"/>
      <c r="II240" s="16"/>
    </row>
    <row r="241" spans="1:243" s="15" customFormat="1" ht="54">
      <c r="A241" s="27">
        <v>229</v>
      </c>
      <c r="B241" s="77" t="s">
        <v>543</v>
      </c>
      <c r="C241" s="49" t="s">
        <v>281</v>
      </c>
      <c r="D241" s="83">
        <v>500</v>
      </c>
      <c r="E241" s="88" t="s">
        <v>307</v>
      </c>
      <c r="F241" s="91">
        <v>213</v>
      </c>
      <c r="G241" s="63"/>
      <c r="H241" s="53"/>
      <c r="I241" s="52" t="s">
        <v>40</v>
      </c>
      <c r="J241" s="54">
        <f t="shared" si="20"/>
        <v>1</v>
      </c>
      <c r="K241" s="55" t="s">
        <v>65</v>
      </c>
      <c r="L241" s="55" t="s">
        <v>7</v>
      </c>
      <c r="M241" s="64"/>
      <c r="N241" s="63"/>
      <c r="O241" s="63"/>
      <c r="P241" s="65"/>
      <c r="Q241" s="63"/>
      <c r="R241" s="63"/>
      <c r="S241" s="65"/>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66">
        <f t="shared" si="21"/>
        <v>106500</v>
      </c>
      <c r="BB241" s="67">
        <f t="shared" si="22"/>
        <v>106500</v>
      </c>
      <c r="BC241" s="62" t="str">
        <f t="shared" si="23"/>
        <v>INR  One Lakh Six Thousand Five Hundred    Only</v>
      </c>
      <c r="IE241" s="16"/>
      <c r="IF241" s="16"/>
      <c r="IG241" s="16"/>
      <c r="IH241" s="16"/>
      <c r="II241" s="16"/>
    </row>
    <row r="242" spans="1:243" s="15" customFormat="1" ht="54">
      <c r="A242" s="27">
        <v>230</v>
      </c>
      <c r="B242" s="77" t="s">
        <v>544</v>
      </c>
      <c r="C242" s="49" t="s">
        <v>282</v>
      </c>
      <c r="D242" s="83">
        <v>800</v>
      </c>
      <c r="E242" s="88" t="s">
        <v>307</v>
      </c>
      <c r="F242" s="91">
        <v>229</v>
      </c>
      <c r="G242" s="63"/>
      <c r="H242" s="53"/>
      <c r="I242" s="52" t="s">
        <v>40</v>
      </c>
      <c r="J242" s="54">
        <f t="shared" si="20"/>
        <v>1</v>
      </c>
      <c r="K242" s="55" t="s">
        <v>65</v>
      </c>
      <c r="L242" s="55" t="s">
        <v>7</v>
      </c>
      <c r="M242" s="64"/>
      <c r="N242" s="63"/>
      <c r="O242" s="63"/>
      <c r="P242" s="65"/>
      <c r="Q242" s="63"/>
      <c r="R242" s="63"/>
      <c r="S242" s="65"/>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66">
        <f t="shared" si="21"/>
        <v>183200</v>
      </c>
      <c r="BB242" s="67">
        <f t="shared" si="22"/>
        <v>183200</v>
      </c>
      <c r="BC242" s="62" t="str">
        <f t="shared" si="23"/>
        <v>INR  One Lakh Eighty Three Thousand Two Hundred    Only</v>
      </c>
      <c r="IE242" s="16"/>
      <c r="IF242" s="16"/>
      <c r="IG242" s="16"/>
      <c r="IH242" s="16"/>
      <c r="II242" s="16"/>
    </row>
    <row r="243" spans="1:243" s="15" customFormat="1" ht="54">
      <c r="A243" s="27">
        <v>231</v>
      </c>
      <c r="B243" s="77" t="s">
        <v>545</v>
      </c>
      <c r="C243" s="49" t="s">
        <v>283</v>
      </c>
      <c r="D243" s="83">
        <v>500</v>
      </c>
      <c r="E243" s="88" t="s">
        <v>307</v>
      </c>
      <c r="F243" s="91">
        <v>121</v>
      </c>
      <c r="G243" s="63"/>
      <c r="H243" s="53"/>
      <c r="I243" s="52" t="s">
        <v>40</v>
      </c>
      <c r="J243" s="54">
        <f t="shared" si="20"/>
        <v>1</v>
      </c>
      <c r="K243" s="55" t="s">
        <v>65</v>
      </c>
      <c r="L243" s="55" t="s">
        <v>7</v>
      </c>
      <c r="M243" s="64"/>
      <c r="N243" s="63"/>
      <c r="O243" s="63"/>
      <c r="P243" s="65"/>
      <c r="Q243" s="63"/>
      <c r="R243" s="63"/>
      <c r="S243" s="65"/>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66">
        <f t="shared" si="21"/>
        <v>60500</v>
      </c>
      <c r="BB243" s="67">
        <f t="shared" si="22"/>
        <v>60500</v>
      </c>
      <c r="BC243" s="62" t="str">
        <f t="shared" si="23"/>
        <v>INR  Sixty Thousand Five Hundred    Only</v>
      </c>
      <c r="IE243" s="16"/>
      <c r="IF243" s="16"/>
      <c r="IG243" s="16"/>
      <c r="IH243" s="16"/>
      <c r="II243" s="16"/>
    </row>
    <row r="244" spans="1:243" s="15" customFormat="1" ht="121.5">
      <c r="A244" s="27">
        <v>232</v>
      </c>
      <c r="B244" s="77" t="s">
        <v>546</v>
      </c>
      <c r="C244" s="49" t="s">
        <v>284</v>
      </c>
      <c r="D244" s="83">
        <v>120</v>
      </c>
      <c r="E244" s="88" t="s">
        <v>307</v>
      </c>
      <c r="F244" s="91">
        <v>180</v>
      </c>
      <c r="G244" s="63"/>
      <c r="H244" s="53"/>
      <c r="I244" s="52" t="s">
        <v>40</v>
      </c>
      <c r="J244" s="54">
        <f t="shared" si="20"/>
        <v>1</v>
      </c>
      <c r="K244" s="55" t="s">
        <v>65</v>
      </c>
      <c r="L244" s="55" t="s">
        <v>7</v>
      </c>
      <c r="M244" s="64"/>
      <c r="N244" s="63"/>
      <c r="O244" s="63"/>
      <c r="P244" s="65"/>
      <c r="Q244" s="63"/>
      <c r="R244" s="63"/>
      <c r="S244" s="65"/>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66">
        <f t="shared" si="21"/>
        <v>21600</v>
      </c>
      <c r="BB244" s="67">
        <f t="shared" si="22"/>
        <v>21600</v>
      </c>
      <c r="BC244" s="62" t="str">
        <f t="shared" si="23"/>
        <v>INR  Twenty One Thousand Six Hundred    Only</v>
      </c>
      <c r="IE244" s="16"/>
      <c r="IF244" s="16"/>
      <c r="IG244" s="16"/>
      <c r="IH244" s="16"/>
      <c r="II244" s="16"/>
    </row>
    <row r="245" spans="1:243" s="15" customFormat="1" ht="121.5">
      <c r="A245" s="27">
        <v>233</v>
      </c>
      <c r="B245" s="77" t="s">
        <v>547</v>
      </c>
      <c r="C245" s="49" t="s">
        <v>285</v>
      </c>
      <c r="D245" s="83">
        <v>120</v>
      </c>
      <c r="E245" s="88" t="s">
        <v>307</v>
      </c>
      <c r="F245" s="91">
        <v>180</v>
      </c>
      <c r="G245" s="63"/>
      <c r="H245" s="53"/>
      <c r="I245" s="52" t="s">
        <v>40</v>
      </c>
      <c r="J245" s="54">
        <f t="shared" si="20"/>
        <v>1</v>
      </c>
      <c r="K245" s="55" t="s">
        <v>65</v>
      </c>
      <c r="L245" s="55" t="s">
        <v>7</v>
      </c>
      <c r="M245" s="64"/>
      <c r="N245" s="63"/>
      <c r="O245" s="63"/>
      <c r="P245" s="65"/>
      <c r="Q245" s="63"/>
      <c r="R245" s="63"/>
      <c r="S245" s="65"/>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66">
        <f t="shared" si="21"/>
        <v>21600</v>
      </c>
      <c r="BB245" s="67">
        <f t="shared" si="22"/>
        <v>21600</v>
      </c>
      <c r="BC245" s="62" t="str">
        <f t="shared" si="23"/>
        <v>INR  Twenty One Thousand Six Hundred    Only</v>
      </c>
      <c r="IE245" s="16"/>
      <c r="IF245" s="16"/>
      <c r="IG245" s="16"/>
      <c r="IH245" s="16"/>
      <c r="II245" s="16"/>
    </row>
    <row r="246" spans="1:243" s="15" customFormat="1" ht="116.25" customHeight="1">
      <c r="A246" s="27">
        <v>234</v>
      </c>
      <c r="B246" s="77" t="s">
        <v>548</v>
      </c>
      <c r="C246" s="49" t="s">
        <v>286</v>
      </c>
      <c r="D246" s="83">
        <v>250</v>
      </c>
      <c r="E246" s="88" t="s">
        <v>307</v>
      </c>
      <c r="F246" s="91">
        <v>170</v>
      </c>
      <c r="G246" s="63"/>
      <c r="H246" s="53"/>
      <c r="I246" s="52" t="s">
        <v>40</v>
      </c>
      <c r="J246" s="54">
        <f t="shared" si="20"/>
        <v>1</v>
      </c>
      <c r="K246" s="55" t="s">
        <v>65</v>
      </c>
      <c r="L246" s="55" t="s">
        <v>7</v>
      </c>
      <c r="M246" s="64"/>
      <c r="N246" s="63"/>
      <c r="O246" s="63"/>
      <c r="P246" s="65"/>
      <c r="Q246" s="63"/>
      <c r="R246" s="63"/>
      <c r="S246" s="65"/>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66">
        <f t="shared" si="21"/>
        <v>42500</v>
      </c>
      <c r="BB246" s="67">
        <f t="shared" si="22"/>
        <v>42500</v>
      </c>
      <c r="BC246" s="62" t="str">
        <f t="shared" si="23"/>
        <v>INR  Forty Two Thousand Five Hundred    Only</v>
      </c>
      <c r="IE246" s="16"/>
      <c r="IF246" s="16"/>
      <c r="IG246" s="16"/>
      <c r="IH246" s="16"/>
      <c r="II246" s="16"/>
    </row>
    <row r="247" spans="1:243" s="15" customFormat="1" ht="117.75" customHeight="1">
      <c r="A247" s="27">
        <v>235</v>
      </c>
      <c r="B247" s="77" t="s">
        <v>549</v>
      </c>
      <c r="C247" s="49" t="s">
        <v>287</v>
      </c>
      <c r="D247" s="83">
        <v>500</v>
      </c>
      <c r="E247" s="88" t="s">
        <v>307</v>
      </c>
      <c r="F247" s="91">
        <v>170</v>
      </c>
      <c r="G247" s="63"/>
      <c r="H247" s="53"/>
      <c r="I247" s="52" t="s">
        <v>40</v>
      </c>
      <c r="J247" s="54">
        <f t="shared" si="20"/>
        <v>1</v>
      </c>
      <c r="K247" s="55" t="s">
        <v>65</v>
      </c>
      <c r="L247" s="55" t="s">
        <v>7</v>
      </c>
      <c r="M247" s="64"/>
      <c r="N247" s="63"/>
      <c r="O247" s="63"/>
      <c r="P247" s="65"/>
      <c r="Q247" s="63"/>
      <c r="R247" s="63"/>
      <c r="S247" s="65"/>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66">
        <f t="shared" si="21"/>
        <v>85000</v>
      </c>
      <c r="BB247" s="67">
        <f t="shared" si="22"/>
        <v>85000</v>
      </c>
      <c r="BC247" s="62" t="str">
        <f t="shared" si="23"/>
        <v>INR  Eighty Five Thousand    Only</v>
      </c>
      <c r="IE247" s="16"/>
      <c r="IF247" s="16"/>
      <c r="IG247" s="16"/>
      <c r="IH247" s="16"/>
      <c r="II247" s="16"/>
    </row>
    <row r="248" spans="1:243" s="15" customFormat="1" ht="117" customHeight="1">
      <c r="A248" s="27">
        <v>236</v>
      </c>
      <c r="B248" s="77" t="s">
        <v>550</v>
      </c>
      <c r="C248" s="49" t="s">
        <v>288</v>
      </c>
      <c r="D248" s="83">
        <v>690</v>
      </c>
      <c r="E248" s="88" t="s">
        <v>307</v>
      </c>
      <c r="F248" s="91">
        <v>170</v>
      </c>
      <c r="G248" s="63"/>
      <c r="H248" s="53"/>
      <c r="I248" s="52" t="s">
        <v>40</v>
      </c>
      <c r="J248" s="54">
        <f t="shared" si="20"/>
        <v>1</v>
      </c>
      <c r="K248" s="55" t="s">
        <v>65</v>
      </c>
      <c r="L248" s="55" t="s">
        <v>7</v>
      </c>
      <c r="M248" s="64"/>
      <c r="N248" s="63"/>
      <c r="O248" s="63"/>
      <c r="P248" s="65"/>
      <c r="Q248" s="63"/>
      <c r="R248" s="63"/>
      <c r="S248" s="65"/>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66">
        <f t="shared" si="21"/>
        <v>117300</v>
      </c>
      <c r="BB248" s="67">
        <f t="shared" si="22"/>
        <v>117300</v>
      </c>
      <c r="BC248" s="62" t="str">
        <f t="shared" si="23"/>
        <v>INR  One Lakh Seventeen Thousand Three Hundred    Only</v>
      </c>
      <c r="IE248" s="16"/>
      <c r="IF248" s="16"/>
      <c r="IG248" s="16"/>
      <c r="IH248" s="16"/>
      <c r="II248" s="16"/>
    </row>
    <row r="249" spans="1:243" s="15" customFormat="1" ht="119.25" customHeight="1">
      <c r="A249" s="27">
        <v>237</v>
      </c>
      <c r="B249" s="77" t="s">
        <v>551</v>
      </c>
      <c r="C249" s="49" t="s">
        <v>289</v>
      </c>
      <c r="D249" s="83">
        <v>610</v>
      </c>
      <c r="E249" s="88" t="s">
        <v>307</v>
      </c>
      <c r="F249" s="91">
        <v>170</v>
      </c>
      <c r="G249" s="63"/>
      <c r="H249" s="53"/>
      <c r="I249" s="52" t="s">
        <v>40</v>
      </c>
      <c r="J249" s="54">
        <f t="shared" si="20"/>
        <v>1</v>
      </c>
      <c r="K249" s="55" t="s">
        <v>65</v>
      </c>
      <c r="L249" s="55" t="s">
        <v>7</v>
      </c>
      <c r="M249" s="64"/>
      <c r="N249" s="63"/>
      <c r="O249" s="63"/>
      <c r="P249" s="65"/>
      <c r="Q249" s="63"/>
      <c r="R249" s="63"/>
      <c r="S249" s="65"/>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66">
        <f t="shared" si="21"/>
        <v>103700</v>
      </c>
      <c r="BB249" s="67">
        <f t="shared" si="22"/>
        <v>103700</v>
      </c>
      <c r="BC249" s="62" t="str">
        <f t="shared" si="23"/>
        <v>INR  One Lakh Three Thousand Seven Hundred    Only</v>
      </c>
      <c r="IE249" s="16"/>
      <c r="IF249" s="16"/>
      <c r="IG249" s="16"/>
      <c r="IH249" s="16"/>
      <c r="II249" s="16"/>
    </row>
    <row r="250" spans="1:243" s="15" customFormat="1" ht="90" customHeight="1">
      <c r="A250" s="27">
        <v>238</v>
      </c>
      <c r="B250" s="77" t="s">
        <v>552</v>
      </c>
      <c r="C250" s="49" t="s">
        <v>290</v>
      </c>
      <c r="D250" s="83">
        <v>4</v>
      </c>
      <c r="E250" s="88" t="s">
        <v>306</v>
      </c>
      <c r="F250" s="91">
        <v>511</v>
      </c>
      <c r="G250" s="63"/>
      <c r="H250" s="53"/>
      <c r="I250" s="52" t="s">
        <v>40</v>
      </c>
      <c r="J250" s="54">
        <f t="shared" si="20"/>
        <v>1</v>
      </c>
      <c r="K250" s="55" t="s">
        <v>65</v>
      </c>
      <c r="L250" s="55" t="s">
        <v>7</v>
      </c>
      <c r="M250" s="64"/>
      <c r="N250" s="63"/>
      <c r="O250" s="63"/>
      <c r="P250" s="65"/>
      <c r="Q250" s="63"/>
      <c r="R250" s="63"/>
      <c r="S250" s="65"/>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66">
        <f t="shared" si="21"/>
        <v>2044</v>
      </c>
      <c r="BB250" s="67">
        <f t="shared" si="22"/>
        <v>2044</v>
      </c>
      <c r="BC250" s="62" t="str">
        <f t="shared" si="23"/>
        <v>INR  Two Thousand  &amp;Forty Four  Only</v>
      </c>
      <c r="IE250" s="16"/>
      <c r="IF250" s="16"/>
      <c r="IG250" s="16"/>
      <c r="IH250" s="16"/>
      <c r="II250" s="16"/>
    </row>
    <row r="251" spans="1:243" s="15" customFormat="1" ht="90.75" customHeight="1">
      <c r="A251" s="27">
        <v>239</v>
      </c>
      <c r="B251" s="77" t="s">
        <v>553</v>
      </c>
      <c r="C251" s="49" t="s">
        <v>291</v>
      </c>
      <c r="D251" s="83">
        <v>12</v>
      </c>
      <c r="E251" s="88" t="s">
        <v>306</v>
      </c>
      <c r="F251" s="91">
        <v>342</v>
      </c>
      <c r="G251" s="63"/>
      <c r="H251" s="53"/>
      <c r="I251" s="52" t="s">
        <v>40</v>
      </c>
      <c r="J251" s="54">
        <f t="shared" si="20"/>
        <v>1</v>
      </c>
      <c r="K251" s="55" t="s">
        <v>65</v>
      </c>
      <c r="L251" s="55" t="s">
        <v>7</v>
      </c>
      <c r="M251" s="64"/>
      <c r="N251" s="63"/>
      <c r="O251" s="63"/>
      <c r="P251" s="65"/>
      <c r="Q251" s="63"/>
      <c r="R251" s="63"/>
      <c r="S251" s="65"/>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66">
        <f t="shared" si="21"/>
        <v>4104</v>
      </c>
      <c r="BB251" s="67">
        <f t="shared" si="22"/>
        <v>4104</v>
      </c>
      <c r="BC251" s="62" t="str">
        <f t="shared" si="23"/>
        <v>INR  Four Thousand One Hundred &amp; Four  Only</v>
      </c>
      <c r="IE251" s="16"/>
      <c r="IF251" s="16"/>
      <c r="IG251" s="16"/>
      <c r="IH251" s="16"/>
      <c r="II251" s="16"/>
    </row>
    <row r="252" spans="1:243" s="15" customFormat="1" ht="90" customHeight="1">
      <c r="A252" s="27">
        <v>240</v>
      </c>
      <c r="B252" s="77" t="s">
        <v>554</v>
      </c>
      <c r="C252" s="49" t="s">
        <v>292</v>
      </c>
      <c r="D252" s="83">
        <v>18</v>
      </c>
      <c r="E252" s="88" t="s">
        <v>306</v>
      </c>
      <c r="F252" s="91">
        <v>280</v>
      </c>
      <c r="G252" s="63"/>
      <c r="H252" s="53"/>
      <c r="I252" s="52" t="s">
        <v>40</v>
      </c>
      <c r="J252" s="54">
        <f t="shared" si="20"/>
        <v>1</v>
      </c>
      <c r="K252" s="55" t="s">
        <v>65</v>
      </c>
      <c r="L252" s="55" t="s">
        <v>7</v>
      </c>
      <c r="M252" s="64"/>
      <c r="N252" s="63"/>
      <c r="O252" s="63"/>
      <c r="P252" s="65"/>
      <c r="Q252" s="63"/>
      <c r="R252" s="63"/>
      <c r="S252" s="65"/>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66">
        <f t="shared" si="21"/>
        <v>5040</v>
      </c>
      <c r="BB252" s="67">
        <f t="shared" si="22"/>
        <v>5040</v>
      </c>
      <c r="BC252" s="62" t="str">
        <f t="shared" si="23"/>
        <v>INR  Five Thousand  &amp;Forty  Only</v>
      </c>
      <c r="IE252" s="16"/>
      <c r="IF252" s="16"/>
      <c r="IG252" s="16"/>
      <c r="IH252" s="16"/>
      <c r="II252" s="16"/>
    </row>
    <row r="253" spans="1:243" s="15" customFormat="1" ht="87" customHeight="1">
      <c r="A253" s="27">
        <v>241</v>
      </c>
      <c r="B253" s="77" t="s">
        <v>555</v>
      </c>
      <c r="C253" s="49" t="s">
        <v>293</v>
      </c>
      <c r="D253" s="83">
        <v>16</v>
      </c>
      <c r="E253" s="88" t="s">
        <v>306</v>
      </c>
      <c r="F253" s="91">
        <v>242</v>
      </c>
      <c r="G253" s="63"/>
      <c r="H253" s="53"/>
      <c r="I253" s="52" t="s">
        <v>40</v>
      </c>
      <c r="J253" s="54">
        <f t="shared" si="20"/>
        <v>1</v>
      </c>
      <c r="K253" s="55" t="s">
        <v>65</v>
      </c>
      <c r="L253" s="55" t="s">
        <v>7</v>
      </c>
      <c r="M253" s="64"/>
      <c r="N253" s="63"/>
      <c r="O253" s="63"/>
      <c r="P253" s="65"/>
      <c r="Q253" s="63"/>
      <c r="R253" s="63"/>
      <c r="S253" s="65"/>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66">
        <f t="shared" si="21"/>
        <v>3872</v>
      </c>
      <c r="BB253" s="67">
        <f t="shared" si="22"/>
        <v>3872</v>
      </c>
      <c r="BC253" s="62" t="str">
        <f t="shared" si="23"/>
        <v>INR  Three Thousand Eight Hundred &amp; Seventy Two  Only</v>
      </c>
      <c r="IE253" s="16"/>
      <c r="IF253" s="16"/>
      <c r="IG253" s="16"/>
      <c r="IH253" s="16"/>
      <c r="II253" s="16"/>
    </row>
    <row r="254" spans="1:243" s="15" customFormat="1" ht="90" customHeight="1">
      <c r="A254" s="27">
        <v>242</v>
      </c>
      <c r="B254" s="77" t="s">
        <v>556</v>
      </c>
      <c r="C254" s="49" t="s">
        <v>294</v>
      </c>
      <c r="D254" s="83">
        <v>38</v>
      </c>
      <c r="E254" s="88" t="s">
        <v>306</v>
      </c>
      <c r="F254" s="91">
        <v>108</v>
      </c>
      <c r="G254" s="63"/>
      <c r="H254" s="53"/>
      <c r="I254" s="52" t="s">
        <v>40</v>
      </c>
      <c r="J254" s="54">
        <f t="shared" si="20"/>
        <v>1</v>
      </c>
      <c r="K254" s="55" t="s">
        <v>65</v>
      </c>
      <c r="L254" s="55" t="s">
        <v>7</v>
      </c>
      <c r="M254" s="64"/>
      <c r="N254" s="63"/>
      <c r="O254" s="63"/>
      <c r="P254" s="65"/>
      <c r="Q254" s="63"/>
      <c r="R254" s="63"/>
      <c r="S254" s="65"/>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66">
        <f t="shared" si="21"/>
        <v>4104</v>
      </c>
      <c r="BB254" s="67">
        <f t="shared" si="22"/>
        <v>4104</v>
      </c>
      <c r="BC254" s="62" t="str">
        <f t="shared" si="23"/>
        <v>INR  Four Thousand One Hundred &amp; Four  Only</v>
      </c>
      <c r="IE254" s="16"/>
      <c r="IF254" s="16"/>
      <c r="IG254" s="16"/>
      <c r="IH254" s="16"/>
      <c r="II254" s="16"/>
    </row>
    <row r="255" spans="1:243" s="15" customFormat="1" ht="40.5">
      <c r="A255" s="27">
        <v>243</v>
      </c>
      <c r="B255" s="77" t="s">
        <v>557</v>
      </c>
      <c r="C255" s="49" t="s">
        <v>295</v>
      </c>
      <c r="D255" s="83">
        <v>9</v>
      </c>
      <c r="E255" s="88" t="s">
        <v>307</v>
      </c>
      <c r="F255" s="91">
        <v>619</v>
      </c>
      <c r="G255" s="63"/>
      <c r="H255" s="53"/>
      <c r="I255" s="52" t="s">
        <v>40</v>
      </c>
      <c r="J255" s="54">
        <f t="shared" si="20"/>
        <v>1</v>
      </c>
      <c r="K255" s="55" t="s">
        <v>65</v>
      </c>
      <c r="L255" s="55" t="s">
        <v>7</v>
      </c>
      <c r="M255" s="64"/>
      <c r="N255" s="63"/>
      <c r="O255" s="63"/>
      <c r="P255" s="65"/>
      <c r="Q255" s="63"/>
      <c r="R255" s="63"/>
      <c r="S255" s="65"/>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66">
        <f t="shared" si="21"/>
        <v>5571</v>
      </c>
      <c r="BB255" s="67">
        <f t="shared" si="22"/>
        <v>5571</v>
      </c>
      <c r="BC255" s="62" t="str">
        <f t="shared" si="23"/>
        <v>INR  Five Thousand Five Hundred &amp; Seventy One  Only</v>
      </c>
      <c r="IE255" s="16"/>
      <c r="IF255" s="16"/>
      <c r="IG255" s="16"/>
      <c r="IH255" s="16"/>
      <c r="II255" s="16"/>
    </row>
    <row r="256" spans="1:243" s="15" customFormat="1" ht="40.5">
      <c r="A256" s="27">
        <v>244</v>
      </c>
      <c r="B256" s="77" t="s">
        <v>558</v>
      </c>
      <c r="C256" s="49" t="s">
        <v>296</v>
      </c>
      <c r="D256" s="83">
        <v>16</v>
      </c>
      <c r="E256" s="88" t="s">
        <v>307</v>
      </c>
      <c r="F256" s="91">
        <v>383</v>
      </c>
      <c r="G256" s="63"/>
      <c r="H256" s="53"/>
      <c r="I256" s="52" t="s">
        <v>40</v>
      </c>
      <c r="J256" s="54">
        <f t="shared" si="20"/>
        <v>1</v>
      </c>
      <c r="K256" s="55" t="s">
        <v>65</v>
      </c>
      <c r="L256" s="55" t="s">
        <v>7</v>
      </c>
      <c r="M256" s="64"/>
      <c r="N256" s="63"/>
      <c r="O256" s="63"/>
      <c r="P256" s="65"/>
      <c r="Q256" s="63"/>
      <c r="R256" s="63"/>
      <c r="S256" s="65"/>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66">
        <f t="shared" si="21"/>
        <v>6128</v>
      </c>
      <c r="BB256" s="67">
        <f t="shared" si="22"/>
        <v>6128</v>
      </c>
      <c r="BC256" s="62" t="str">
        <f t="shared" si="23"/>
        <v>INR  Six Thousand One Hundred &amp; Twenty Eight  Only</v>
      </c>
      <c r="IE256" s="16"/>
      <c r="IF256" s="16"/>
      <c r="IG256" s="16"/>
      <c r="IH256" s="16"/>
      <c r="II256" s="16"/>
    </row>
    <row r="257" spans="1:243" s="15" customFormat="1" ht="40.5">
      <c r="A257" s="27">
        <v>245</v>
      </c>
      <c r="B257" s="77" t="s">
        <v>559</v>
      </c>
      <c r="C257" s="49" t="s">
        <v>297</v>
      </c>
      <c r="D257" s="83">
        <v>110</v>
      </c>
      <c r="E257" s="88" t="s">
        <v>307</v>
      </c>
      <c r="F257" s="91">
        <v>286</v>
      </c>
      <c r="G257" s="63"/>
      <c r="H257" s="53"/>
      <c r="I257" s="52" t="s">
        <v>40</v>
      </c>
      <c r="J257" s="54">
        <f t="shared" si="20"/>
        <v>1</v>
      </c>
      <c r="K257" s="55" t="s">
        <v>65</v>
      </c>
      <c r="L257" s="55" t="s">
        <v>7</v>
      </c>
      <c r="M257" s="64"/>
      <c r="N257" s="63"/>
      <c r="O257" s="63"/>
      <c r="P257" s="65"/>
      <c r="Q257" s="63"/>
      <c r="R257" s="63"/>
      <c r="S257" s="65"/>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66">
        <f t="shared" si="21"/>
        <v>31460</v>
      </c>
      <c r="BB257" s="67">
        <f t="shared" si="22"/>
        <v>31460</v>
      </c>
      <c r="BC257" s="62" t="str">
        <f t="shared" si="23"/>
        <v>INR  Thirty One Thousand Four Hundred &amp; Sixty  Only</v>
      </c>
      <c r="IE257" s="16"/>
      <c r="IF257" s="16"/>
      <c r="IG257" s="16"/>
      <c r="IH257" s="16"/>
      <c r="II257" s="16"/>
    </row>
    <row r="258" spans="1:243" s="15" customFormat="1" ht="90.75" customHeight="1">
      <c r="A258" s="27">
        <v>246</v>
      </c>
      <c r="B258" s="77" t="s">
        <v>560</v>
      </c>
      <c r="C258" s="49" t="s">
        <v>298</v>
      </c>
      <c r="D258" s="83">
        <v>65</v>
      </c>
      <c r="E258" s="88" t="s">
        <v>307</v>
      </c>
      <c r="F258" s="91">
        <v>648</v>
      </c>
      <c r="G258" s="63"/>
      <c r="H258" s="53"/>
      <c r="I258" s="52" t="s">
        <v>40</v>
      </c>
      <c r="J258" s="54">
        <f t="shared" si="20"/>
        <v>1</v>
      </c>
      <c r="K258" s="55" t="s">
        <v>65</v>
      </c>
      <c r="L258" s="55" t="s">
        <v>7</v>
      </c>
      <c r="M258" s="64"/>
      <c r="N258" s="63"/>
      <c r="O258" s="63"/>
      <c r="P258" s="65"/>
      <c r="Q258" s="63"/>
      <c r="R258" s="63"/>
      <c r="S258" s="65"/>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66">
        <f t="shared" si="21"/>
        <v>42120</v>
      </c>
      <c r="BB258" s="67">
        <f t="shared" si="22"/>
        <v>42120</v>
      </c>
      <c r="BC258" s="62" t="str">
        <f t="shared" si="23"/>
        <v>INR  Forty Two Thousand One Hundred &amp; Twenty  Only</v>
      </c>
      <c r="IE258" s="16"/>
      <c r="IF258" s="16"/>
      <c r="IG258" s="16"/>
      <c r="IH258" s="16"/>
      <c r="II258" s="16"/>
    </row>
    <row r="259" spans="1:243" s="15" customFormat="1" ht="87.75" customHeight="1">
      <c r="A259" s="27">
        <v>247</v>
      </c>
      <c r="B259" s="77" t="s">
        <v>561</v>
      </c>
      <c r="C259" s="49" t="s">
        <v>299</v>
      </c>
      <c r="D259" s="83">
        <v>97</v>
      </c>
      <c r="E259" s="88" t="s">
        <v>307</v>
      </c>
      <c r="F259" s="91">
        <v>421</v>
      </c>
      <c r="G259" s="63"/>
      <c r="H259" s="53"/>
      <c r="I259" s="52" t="s">
        <v>40</v>
      </c>
      <c r="J259" s="54">
        <f t="shared" si="20"/>
        <v>1</v>
      </c>
      <c r="K259" s="55" t="s">
        <v>65</v>
      </c>
      <c r="L259" s="55" t="s">
        <v>7</v>
      </c>
      <c r="M259" s="64"/>
      <c r="N259" s="63"/>
      <c r="O259" s="63"/>
      <c r="P259" s="65"/>
      <c r="Q259" s="63"/>
      <c r="R259" s="63"/>
      <c r="S259" s="65"/>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66">
        <f t="shared" si="21"/>
        <v>40837</v>
      </c>
      <c r="BB259" s="67">
        <f t="shared" si="22"/>
        <v>40837</v>
      </c>
      <c r="BC259" s="62" t="str">
        <f t="shared" si="23"/>
        <v>INR  Forty Thousand Eight Hundred &amp; Thirty Seven  Only</v>
      </c>
      <c r="IE259" s="16"/>
      <c r="IF259" s="16"/>
      <c r="IG259" s="16"/>
      <c r="IH259" s="16"/>
      <c r="II259" s="16"/>
    </row>
    <row r="260" spans="1:243" s="15" customFormat="1" ht="86.25" customHeight="1">
      <c r="A260" s="27">
        <v>248</v>
      </c>
      <c r="B260" s="77" t="s">
        <v>562</v>
      </c>
      <c r="C260" s="49" t="s">
        <v>300</v>
      </c>
      <c r="D260" s="83">
        <v>265</v>
      </c>
      <c r="E260" s="88" t="s">
        <v>307</v>
      </c>
      <c r="F260" s="91">
        <v>224</v>
      </c>
      <c r="G260" s="63"/>
      <c r="H260" s="53"/>
      <c r="I260" s="52" t="s">
        <v>40</v>
      </c>
      <c r="J260" s="54">
        <f t="shared" si="20"/>
        <v>1</v>
      </c>
      <c r="K260" s="55" t="s">
        <v>65</v>
      </c>
      <c r="L260" s="55" t="s">
        <v>7</v>
      </c>
      <c r="M260" s="64"/>
      <c r="N260" s="63"/>
      <c r="O260" s="63"/>
      <c r="P260" s="65"/>
      <c r="Q260" s="63"/>
      <c r="R260" s="63"/>
      <c r="S260" s="65"/>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66">
        <f t="shared" si="21"/>
        <v>59360</v>
      </c>
      <c r="BB260" s="67">
        <f t="shared" si="22"/>
        <v>59360</v>
      </c>
      <c r="BC260" s="62" t="str">
        <f t="shared" si="23"/>
        <v>INR  Fifty Nine Thousand Three Hundred &amp; Sixty  Only</v>
      </c>
      <c r="IE260" s="16"/>
      <c r="IF260" s="16"/>
      <c r="IG260" s="16"/>
      <c r="IH260" s="16"/>
      <c r="II260" s="16"/>
    </row>
    <row r="261" spans="1:243" s="15" customFormat="1" ht="92.25" customHeight="1">
      <c r="A261" s="27">
        <v>249</v>
      </c>
      <c r="B261" s="77" t="s">
        <v>563</v>
      </c>
      <c r="C261" s="49" t="s">
        <v>301</v>
      </c>
      <c r="D261" s="83">
        <v>820</v>
      </c>
      <c r="E261" s="88" t="s">
        <v>307</v>
      </c>
      <c r="F261" s="91">
        <v>231</v>
      </c>
      <c r="G261" s="63"/>
      <c r="H261" s="53"/>
      <c r="I261" s="52" t="s">
        <v>40</v>
      </c>
      <c r="J261" s="54">
        <f t="shared" si="20"/>
        <v>1</v>
      </c>
      <c r="K261" s="55" t="s">
        <v>65</v>
      </c>
      <c r="L261" s="55" t="s">
        <v>7</v>
      </c>
      <c r="M261" s="64"/>
      <c r="N261" s="63"/>
      <c r="O261" s="63"/>
      <c r="P261" s="65"/>
      <c r="Q261" s="63"/>
      <c r="R261" s="63"/>
      <c r="S261" s="65"/>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66">
        <f t="shared" si="21"/>
        <v>189420</v>
      </c>
      <c r="BB261" s="67">
        <f t="shared" si="22"/>
        <v>189420</v>
      </c>
      <c r="BC261" s="62" t="str">
        <f t="shared" si="23"/>
        <v>INR  One Lakh Eighty Nine Thousand Four Hundred &amp; Twenty  Only</v>
      </c>
      <c r="IE261" s="16"/>
      <c r="IF261" s="16"/>
      <c r="IG261" s="16"/>
      <c r="IH261" s="16"/>
      <c r="II261" s="16"/>
    </row>
    <row r="262" spans="1:243" s="15" customFormat="1" ht="81">
      <c r="A262" s="27">
        <v>250</v>
      </c>
      <c r="B262" s="77" t="s">
        <v>564</v>
      </c>
      <c r="C262" s="49" t="s">
        <v>302</v>
      </c>
      <c r="D262" s="83">
        <v>520</v>
      </c>
      <c r="E262" s="88" t="s">
        <v>307</v>
      </c>
      <c r="F262" s="91">
        <v>179</v>
      </c>
      <c r="G262" s="63"/>
      <c r="H262" s="53"/>
      <c r="I262" s="52" t="s">
        <v>40</v>
      </c>
      <c r="J262" s="54">
        <f t="shared" si="20"/>
        <v>1</v>
      </c>
      <c r="K262" s="55" t="s">
        <v>65</v>
      </c>
      <c r="L262" s="55" t="s">
        <v>7</v>
      </c>
      <c r="M262" s="64"/>
      <c r="N262" s="63"/>
      <c r="O262" s="63"/>
      <c r="P262" s="65"/>
      <c r="Q262" s="63"/>
      <c r="R262" s="63"/>
      <c r="S262" s="65"/>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66">
        <f t="shared" si="21"/>
        <v>93080</v>
      </c>
      <c r="BB262" s="67">
        <f t="shared" si="22"/>
        <v>93080</v>
      </c>
      <c r="BC262" s="62" t="str">
        <f t="shared" si="23"/>
        <v>INR  Ninety Three Thousand  &amp;Eighty  Only</v>
      </c>
      <c r="IE262" s="16"/>
      <c r="IF262" s="16"/>
      <c r="IG262" s="16"/>
      <c r="IH262" s="16"/>
      <c r="II262" s="16"/>
    </row>
    <row r="263" spans="1:243" s="15" customFormat="1" ht="87.75" customHeight="1">
      <c r="A263" s="27">
        <v>251</v>
      </c>
      <c r="B263" s="77" t="s">
        <v>565</v>
      </c>
      <c r="C263" s="49" t="s">
        <v>303</v>
      </c>
      <c r="D263" s="83">
        <v>3048</v>
      </c>
      <c r="E263" s="88" t="s">
        <v>307</v>
      </c>
      <c r="F263" s="91">
        <v>144</v>
      </c>
      <c r="G263" s="63"/>
      <c r="H263" s="53"/>
      <c r="I263" s="52" t="s">
        <v>40</v>
      </c>
      <c r="J263" s="54">
        <f t="shared" si="20"/>
        <v>1</v>
      </c>
      <c r="K263" s="55" t="s">
        <v>65</v>
      </c>
      <c r="L263" s="55" t="s">
        <v>7</v>
      </c>
      <c r="M263" s="64"/>
      <c r="N263" s="63"/>
      <c r="O263" s="63"/>
      <c r="P263" s="65"/>
      <c r="Q263" s="63"/>
      <c r="R263" s="63"/>
      <c r="S263" s="65"/>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66">
        <f t="shared" si="21"/>
        <v>438912</v>
      </c>
      <c r="BB263" s="67">
        <f t="shared" si="22"/>
        <v>438912</v>
      </c>
      <c r="BC263" s="62" t="str">
        <f t="shared" si="23"/>
        <v>INR  Four Lakh Thirty Eight Thousand Nine Hundred &amp; Twelve  Only</v>
      </c>
      <c r="IE263" s="16"/>
      <c r="IF263" s="16"/>
      <c r="IG263" s="16"/>
      <c r="IH263" s="16"/>
      <c r="II263" s="16"/>
    </row>
    <row r="264" spans="1:243" s="15" customFormat="1" ht="87.75" customHeight="1">
      <c r="A264" s="27">
        <v>252</v>
      </c>
      <c r="B264" s="77" t="s">
        <v>566</v>
      </c>
      <c r="C264" s="49" t="s">
        <v>646</v>
      </c>
      <c r="D264" s="83">
        <v>4777.694</v>
      </c>
      <c r="E264" s="88" t="s">
        <v>307</v>
      </c>
      <c r="F264" s="91">
        <v>124</v>
      </c>
      <c r="G264" s="63"/>
      <c r="H264" s="53"/>
      <c r="I264" s="52" t="s">
        <v>40</v>
      </c>
      <c r="J264" s="54">
        <f t="shared" si="20"/>
        <v>1</v>
      </c>
      <c r="K264" s="55" t="s">
        <v>65</v>
      </c>
      <c r="L264" s="55" t="s">
        <v>7</v>
      </c>
      <c r="M264" s="64"/>
      <c r="N264" s="63"/>
      <c r="O264" s="63"/>
      <c r="P264" s="65"/>
      <c r="Q264" s="63"/>
      <c r="R264" s="63"/>
      <c r="S264" s="65"/>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66">
        <f t="shared" si="21"/>
        <v>592434.06</v>
      </c>
      <c r="BB264" s="67">
        <f t="shared" si="22"/>
        <v>592434.06</v>
      </c>
      <c r="BC264" s="62" t="str">
        <f t="shared" si="23"/>
        <v>INR  Five Lakh Ninety Two Thousand Four Hundred &amp; Thirty Four  and Paise Six Only</v>
      </c>
      <c r="IE264" s="16"/>
      <c r="IF264" s="16"/>
      <c r="IG264" s="16"/>
      <c r="IH264" s="16"/>
      <c r="II264" s="16"/>
    </row>
    <row r="265" spans="1:243" s="15" customFormat="1" ht="150">
      <c r="A265" s="27">
        <v>253</v>
      </c>
      <c r="B265" s="77" t="s">
        <v>567</v>
      </c>
      <c r="C265" s="49" t="s">
        <v>647</v>
      </c>
      <c r="D265" s="83">
        <v>152</v>
      </c>
      <c r="E265" s="88" t="s">
        <v>320</v>
      </c>
      <c r="F265" s="91">
        <v>1223</v>
      </c>
      <c r="G265" s="63"/>
      <c r="H265" s="53"/>
      <c r="I265" s="52" t="s">
        <v>40</v>
      </c>
      <c r="J265" s="54">
        <f t="shared" si="20"/>
        <v>1</v>
      </c>
      <c r="K265" s="55" t="s">
        <v>65</v>
      </c>
      <c r="L265" s="55" t="s">
        <v>7</v>
      </c>
      <c r="M265" s="64"/>
      <c r="N265" s="63"/>
      <c r="O265" s="63"/>
      <c r="P265" s="65"/>
      <c r="Q265" s="63"/>
      <c r="R265" s="63"/>
      <c r="S265" s="65"/>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66">
        <f t="shared" si="21"/>
        <v>185896</v>
      </c>
      <c r="BB265" s="67">
        <f t="shared" si="22"/>
        <v>185896</v>
      </c>
      <c r="BC265" s="62" t="str">
        <f t="shared" si="23"/>
        <v>INR  One Lakh Eighty Five Thousand Eight Hundred &amp; Ninety Six  Only</v>
      </c>
      <c r="IE265" s="16"/>
      <c r="IF265" s="16"/>
      <c r="IG265" s="16"/>
      <c r="IH265" s="16"/>
      <c r="II265" s="16"/>
    </row>
    <row r="266" spans="1:243" s="15" customFormat="1" ht="174" customHeight="1">
      <c r="A266" s="27">
        <v>254</v>
      </c>
      <c r="B266" s="77" t="s">
        <v>568</v>
      </c>
      <c r="C266" s="49" t="s">
        <v>648</v>
      </c>
      <c r="D266" s="83">
        <v>25</v>
      </c>
      <c r="E266" s="88" t="s">
        <v>320</v>
      </c>
      <c r="F266" s="91">
        <v>249</v>
      </c>
      <c r="G266" s="63"/>
      <c r="H266" s="53"/>
      <c r="I266" s="52" t="s">
        <v>40</v>
      </c>
      <c r="J266" s="54">
        <f t="shared" si="20"/>
        <v>1</v>
      </c>
      <c r="K266" s="55" t="s">
        <v>65</v>
      </c>
      <c r="L266" s="55" t="s">
        <v>7</v>
      </c>
      <c r="M266" s="64"/>
      <c r="N266" s="63"/>
      <c r="O266" s="63"/>
      <c r="P266" s="65"/>
      <c r="Q266" s="63"/>
      <c r="R266" s="63"/>
      <c r="S266" s="65"/>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66">
        <f t="shared" si="21"/>
        <v>6225</v>
      </c>
      <c r="BB266" s="67">
        <f t="shared" si="22"/>
        <v>6225</v>
      </c>
      <c r="BC266" s="62" t="str">
        <f t="shared" si="23"/>
        <v>INR  Six Thousand Two Hundred &amp; Twenty Five  Only</v>
      </c>
      <c r="IE266" s="16"/>
      <c r="IF266" s="16"/>
      <c r="IG266" s="16"/>
      <c r="IH266" s="16"/>
      <c r="II266" s="16"/>
    </row>
    <row r="267" spans="1:243" s="15" customFormat="1" ht="189">
      <c r="A267" s="27">
        <v>255</v>
      </c>
      <c r="B267" s="77" t="s">
        <v>569</v>
      </c>
      <c r="C267" s="49" t="s">
        <v>649</v>
      </c>
      <c r="D267" s="83">
        <v>10</v>
      </c>
      <c r="E267" s="88" t="s">
        <v>320</v>
      </c>
      <c r="F267" s="91">
        <v>946</v>
      </c>
      <c r="G267" s="63"/>
      <c r="H267" s="53"/>
      <c r="I267" s="52" t="s">
        <v>40</v>
      </c>
      <c r="J267" s="54">
        <f t="shared" si="20"/>
        <v>1</v>
      </c>
      <c r="K267" s="55" t="s">
        <v>65</v>
      </c>
      <c r="L267" s="55" t="s">
        <v>7</v>
      </c>
      <c r="M267" s="64"/>
      <c r="N267" s="63"/>
      <c r="O267" s="63"/>
      <c r="P267" s="65"/>
      <c r="Q267" s="63"/>
      <c r="R267" s="63"/>
      <c r="S267" s="65"/>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66">
        <f t="shared" si="21"/>
        <v>9460</v>
      </c>
      <c r="BB267" s="67">
        <f t="shared" si="22"/>
        <v>9460</v>
      </c>
      <c r="BC267" s="62" t="str">
        <f t="shared" si="23"/>
        <v>INR  Nine Thousand Four Hundred &amp; Sixty  Only</v>
      </c>
      <c r="IE267" s="16"/>
      <c r="IF267" s="16"/>
      <c r="IG267" s="16"/>
      <c r="IH267" s="16"/>
      <c r="II267" s="16"/>
    </row>
    <row r="268" spans="1:243" s="15" customFormat="1" ht="120">
      <c r="A268" s="27">
        <v>256</v>
      </c>
      <c r="B268" s="77" t="s">
        <v>570</v>
      </c>
      <c r="C268" s="49" t="s">
        <v>650</v>
      </c>
      <c r="D268" s="83">
        <v>20</v>
      </c>
      <c r="E268" s="88" t="s">
        <v>639</v>
      </c>
      <c r="F268" s="91">
        <v>1208</v>
      </c>
      <c r="G268" s="63"/>
      <c r="H268" s="53"/>
      <c r="I268" s="52" t="s">
        <v>40</v>
      </c>
      <c r="J268" s="54">
        <f t="shared" si="20"/>
        <v>1</v>
      </c>
      <c r="K268" s="55" t="s">
        <v>65</v>
      </c>
      <c r="L268" s="55" t="s">
        <v>7</v>
      </c>
      <c r="M268" s="64"/>
      <c r="N268" s="63"/>
      <c r="O268" s="63"/>
      <c r="P268" s="65"/>
      <c r="Q268" s="63"/>
      <c r="R268" s="63"/>
      <c r="S268" s="65"/>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66">
        <f t="shared" si="21"/>
        <v>24160</v>
      </c>
      <c r="BB268" s="67">
        <f t="shared" si="22"/>
        <v>24160</v>
      </c>
      <c r="BC268" s="62" t="str">
        <f t="shared" si="23"/>
        <v>INR  Twenty Four Thousand One Hundred &amp; Sixty  Only</v>
      </c>
      <c r="IE268" s="16"/>
      <c r="IF268" s="16"/>
      <c r="IG268" s="16"/>
      <c r="IH268" s="16"/>
      <c r="II268" s="16"/>
    </row>
    <row r="269" spans="1:243" s="15" customFormat="1" ht="135">
      <c r="A269" s="27">
        <v>257</v>
      </c>
      <c r="B269" s="77" t="s">
        <v>571</v>
      </c>
      <c r="C269" s="49" t="s">
        <v>651</v>
      </c>
      <c r="D269" s="83">
        <v>12</v>
      </c>
      <c r="E269" s="88" t="s">
        <v>639</v>
      </c>
      <c r="F269" s="91">
        <v>527</v>
      </c>
      <c r="G269" s="63"/>
      <c r="H269" s="53"/>
      <c r="I269" s="52" t="s">
        <v>40</v>
      </c>
      <c r="J269" s="54">
        <f t="shared" si="20"/>
        <v>1</v>
      </c>
      <c r="K269" s="55" t="s">
        <v>65</v>
      </c>
      <c r="L269" s="55" t="s">
        <v>7</v>
      </c>
      <c r="M269" s="64"/>
      <c r="N269" s="63"/>
      <c r="O269" s="63"/>
      <c r="P269" s="65"/>
      <c r="Q269" s="63"/>
      <c r="R269" s="63"/>
      <c r="S269" s="65"/>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66">
        <f t="shared" si="21"/>
        <v>6324</v>
      </c>
      <c r="BB269" s="67">
        <f t="shared" si="22"/>
        <v>6324</v>
      </c>
      <c r="BC269" s="62" t="str">
        <f t="shared" si="23"/>
        <v>INR  Six Thousand Three Hundred &amp; Twenty Four  Only</v>
      </c>
      <c r="IE269" s="16"/>
      <c r="IF269" s="16"/>
      <c r="IG269" s="16"/>
      <c r="IH269" s="16"/>
      <c r="II269" s="16"/>
    </row>
    <row r="270" spans="1:243" s="15" customFormat="1" ht="45">
      <c r="A270" s="27">
        <v>258</v>
      </c>
      <c r="B270" s="77" t="s">
        <v>572</v>
      </c>
      <c r="C270" s="49" t="s">
        <v>652</v>
      </c>
      <c r="D270" s="83">
        <v>10</v>
      </c>
      <c r="E270" s="88" t="s">
        <v>308</v>
      </c>
      <c r="F270" s="91">
        <v>331</v>
      </c>
      <c r="G270" s="63"/>
      <c r="H270" s="53"/>
      <c r="I270" s="52" t="s">
        <v>40</v>
      </c>
      <c r="J270" s="54">
        <f t="shared" si="20"/>
        <v>1</v>
      </c>
      <c r="K270" s="55" t="s">
        <v>65</v>
      </c>
      <c r="L270" s="55" t="s">
        <v>7</v>
      </c>
      <c r="M270" s="64"/>
      <c r="N270" s="63"/>
      <c r="O270" s="63"/>
      <c r="P270" s="65"/>
      <c r="Q270" s="63"/>
      <c r="R270" s="63"/>
      <c r="S270" s="65"/>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66">
        <f t="shared" si="21"/>
        <v>3310</v>
      </c>
      <c r="BB270" s="67">
        <f t="shared" si="22"/>
        <v>3310</v>
      </c>
      <c r="BC270" s="62" t="str">
        <f t="shared" si="23"/>
        <v>INR  Three Thousand Three Hundred &amp; Ten  Only</v>
      </c>
      <c r="IE270" s="16"/>
      <c r="IF270" s="16"/>
      <c r="IG270" s="16"/>
      <c r="IH270" s="16"/>
      <c r="II270" s="16"/>
    </row>
    <row r="271" spans="1:243" s="15" customFormat="1" ht="105">
      <c r="A271" s="27">
        <v>259</v>
      </c>
      <c r="B271" s="77" t="s">
        <v>573</v>
      </c>
      <c r="C271" s="49" t="s">
        <v>653</v>
      </c>
      <c r="D271" s="83">
        <v>10</v>
      </c>
      <c r="E271" s="88" t="s">
        <v>308</v>
      </c>
      <c r="F271" s="91">
        <v>406</v>
      </c>
      <c r="G271" s="63"/>
      <c r="H271" s="53"/>
      <c r="I271" s="52" t="s">
        <v>40</v>
      </c>
      <c r="J271" s="54">
        <f t="shared" si="20"/>
        <v>1</v>
      </c>
      <c r="K271" s="55" t="s">
        <v>65</v>
      </c>
      <c r="L271" s="55" t="s">
        <v>7</v>
      </c>
      <c r="M271" s="64"/>
      <c r="N271" s="63"/>
      <c r="O271" s="63"/>
      <c r="P271" s="65"/>
      <c r="Q271" s="63"/>
      <c r="R271" s="63"/>
      <c r="S271" s="65"/>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66">
        <f t="shared" si="21"/>
        <v>4060</v>
      </c>
      <c r="BB271" s="67">
        <f t="shared" si="22"/>
        <v>4060</v>
      </c>
      <c r="BC271" s="62" t="str">
        <f t="shared" si="23"/>
        <v>INR  Four Thousand  &amp;Sixty  Only</v>
      </c>
      <c r="IE271" s="16"/>
      <c r="IF271" s="16"/>
      <c r="IG271" s="16"/>
      <c r="IH271" s="16"/>
      <c r="II271" s="16"/>
    </row>
    <row r="272" spans="1:243" s="15" customFormat="1" ht="45">
      <c r="A272" s="27">
        <v>260</v>
      </c>
      <c r="B272" s="77" t="s">
        <v>574</v>
      </c>
      <c r="C272" s="49" t="s">
        <v>654</v>
      </c>
      <c r="D272" s="83">
        <v>10</v>
      </c>
      <c r="E272" s="88" t="s">
        <v>306</v>
      </c>
      <c r="F272" s="91">
        <v>151</v>
      </c>
      <c r="G272" s="63"/>
      <c r="H272" s="53"/>
      <c r="I272" s="52" t="s">
        <v>40</v>
      </c>
      <c r="J272" s="54">
        <f t="shared" si="20"/>
        <v>1</v>
      </c>
      <c r="K272" s="55" t="s">
        <v>65</v>
      </c>
      <c r="L272" s="55" t="s">
        <v>7</v>
      </c>
      <c r="M272" s="64"/>
      <c r="N272" s="63"/>
      <c r="O272" s="63"/>
      <c r="P272" s="65"/>
      <c r="Q272" s="63"/>
      <c r="R272" s="63"/>
      <c r="S272" s="65"/>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66">
        <f t="shared" si="21"/>
        <v>1510</v>
      </c>
      <c r="BB272" s="67">
        <f t="shared" si="22"/>
        <v>1510</v>
      </c>
      <c r="BC272" s="62" t="str">
        <f t="shared" si="23"/>
        <v>INR  One Thousand Five Hundred &amp; Ten  Only</v>
      </c>
      <c r="IE272" s="16"/>
      <c r="IF272" s="16"/>
      <c r="IG272" s="16"/>
      <c r="IH272" s="16"/>
      <c r="II272" s="16"/>
    </row>
    <row r="273" spans="1:243" s="15" customFormat="1" ht="105">
      <c r="A273" s="27">
        <v>261</v>
      </c>
      <c r="B273" s="77" t="s">
        <v>575</v>
      </c>
      <c r="C273" s="49" t="s">
        <v>655</v>
      </c>
      <c r="D273" s="83">
        <v>5</v>
      </c>
      <c r="E273" s="88" t="s">
        <v>308</v>
      </c>
      <c r="F273" s="91">
        <v>2250</v>
      </c>
      <c r="G273" s="63"/>
      <c r="H273" s="53"/>
      <c r="I273" s="52" t="s">
        <v>40</v>
      </c>
      <c r="J273" s="54">
        <f t="shared" si="20"/>
        <v>1</v>
      </c>
      <c r="K273" s="55" t="s">
        <v>65</v>
      </c>
      <c r="L273" s="55" t="s">
        <v>7</v>
      </c>
      <c r="M273" s="64"/>
      <c r="N273" s="63"/>
      <c r="O273" s="63"/>
      <c r="P273" s="65"/>
      <c r="Q273" s="63"/>
      <c r="R273" s="63"/>
      <c r="S273" s="65"/>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66">
        <f t="shared" si="21"/>
        <v>11250</v>
      </c>
      <c r="BB273" s="67">
        <f t="shared" si="22"/>
        <v>11250</v>
      </c>
      <c r="BC273" s="62" t="str">
        <f t="shared" si="23"/>
        <v>INR  Eleven Thousand Two Hundred &amp; Fifty  Only</v>
      </c>
      <c r="IE273" s="16"/>
      <c r="IF273" s="16"/>
      <c r="IG273" s="16"/>
      <c r="IH273" s="16"/>
      <c r="II273" s="16"/>
    </row>
    <row r="274" spans="1:243" s="15" customFormat="1" ht="159.75" customHeight="1">
      <c r="A274" s="27">
        <v>262</v>
      </c>
      <c r="B274" s="77" t="s">
        <v>576</v>
      </c>
      <c r="C274" s="49" t="s">
        <v>656</v>
      </c>
      <c r="D274" s="83">
        <v>1400</v>
      </c>
      <c r="E274" s="88" t="s">
        <v>640</v>
      </c>
      <c r="F274" s="91">
        <v>1133</v>
      </c>
      <c r="G274" s="63"/>
      <c r="H274" s="53"/>
      <c r="I274" s="52" t="s">
        <v>40</v>
      </c>
      <c r="J274" s="54">
        <f t="shared" si="20"/>
        <v>1</v>
      </c>
      <c r="K274" s="55" t="s">
        <v>65</v>
      </c>
      <c r="L274" s="55" t="s">
        <v>7</v>
      </c>
      <c r="M274" s="64"/>
      <c r="N274" s="63"/>
      <c r="O274" s="63"/>
      <c r="P274" s="65"/>
      <c r="Q274" s="63"/>
      <c r="R274" s="63"/>
      <c r="S274" s="65"/>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66">
        <f t="shared" si="21"/>
        <v>1586200</v>
      </c>
      <c r="BB274" s="67">
        <f t="shared" si="22"/>
        <v>1586200</v>
      </c>
      <c r="BC274" s="62" t="str">
        <f t="shared" si="23"/>
        <v>INR  Fifteen Lakh Eighty Six Thousand Two Hundred    Only</v>
      </c>
      <c r="IE274" s="16"/>
      <c r="IF274" s="16"/>
      <c r="IG274" s="16"/>
      <c r="IH274" s="16"/>
      <c r="II274" s="16"/>
    </row>
    <row r="275" spans="1:243" s="15" customFormat="1" ht="183.75" customHeight="1">
      <c r="A275" s="27">
        <v>263</v>
      </c>
      <c r="B275" s="77" t="s">
        <v>577</v>
      </c>
      <c r="C275" s="49" t="s">
        <v>657</v>
      </c>
      <c r="D275" s="83">
        <v>230</v>
      </c>
      <c r="E275" s="88" t="s">
        <v>320</v>
      </c>
      <c r="F275" s="91">
        <v>76</v>
      </c>
      <c r="G275" s="63"/>
      <c r="H275" s="53"/>
      <c r="I275" s="52" t="s">
        <v>40</v>
      </c>
      <c r="J275" s="54">
        <f t="shared" si="20"/>
        <v>1</v>
      </c>
      <c r="K275" s="55" t="s">
        <v>65</v>
      </c>
      <c r="L275" s="55" t="s">
        <v>7</v>
      </c>
      <c r="M275" s="64"/>
      <c r="N275" s="63"/>
      <c r="O275" s="63"/>
      <c r="P275" s="65"/>
      <c r="Q275" s="63"/>
      <c r="R275" s="63"/>
      <c r="S275" s="65"/>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66">
        <f t="shared" si="21"/>
        <v>17480</v>
      </c>
      <c r="BB275" s="67">
        <f t="shared" si="22"/>
        <v>17480</v>
      </c>
      <c r="BC275" s="62" t="str">
        <f t="shared" si="23"/>
        <v>INR  Seventeen Thousand Four Hundred &amp; Eighty  Only</v>
      </c>
      <c r="IE275" s="16"/>
      <c r="IF275" s="16"/>
      <c r="IG275" s="16"/>
      <c r="IH275" s="16"/>
      <c r="II275" s="16"/>
    </row>
    <row r="276" spans="1:243" s="15" customFormat="1" ht="157.5" customHeight="1">
      <c r="A276" s="27">
        <v>264</v>
      </c>
      <c r="B276" s="77" t="s">
        <v>578</v>
      </c>
      <c r="C276" s="49" t="s">
        <v>658</v>
      </c>
      <c r="D276" s="83">
        <v>70</v>
      </c>
      <c r="E276" s="88" t="s">
        <v>320</v>
      </c>
      <c r="F276" s="91">
        <v>612</v>
      </c>
      <c r="G276" s="63"/>
      <c r="H276" s="53"/>
      <c r="I276" s="52" t="s">
        <v>40</v>
      </c>
      <c r="J276" s="54">
        <f aca="true" t="shared" si="24" ref="J276:J281">IF(I276="Less(-)",-1,1)</f>
        <v>1</v>
      </c>
      <c r="K276" s="55" t="s">
        <v>65</v>
      </c>
      <c r="L276" s="55" t="s">
        <v>7</v>
      </c>
      <c r="M276" s="64"/>
      <c r="N276" s="63"/>
      <c r="O276" s="63"/>
      <c r="P276" s="65"/>
      <c r="Q276" s="63"/>
      <c r="R276" s="63"/>
      <c r="S276" s="65"/>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66">
        <f aca="true" t="shared" si="25" ref="BA276:BA281">total_amount_ba($B$2,$D$2,D276,F276,J276,K276,M276)</f>
        <v>42840</v>
      </c>
      <c r="BB276" s="67">
        <f aca="true" t="shared" si="26" ref="BB276:BB281">BA276+SUM(N276:AZ276)</f>
        <v>42840</v>
      </c>
      <c r="BC276" s="62" t="str">
        <f aca="true" t="shared" si="27" ref="BC276:BC281">SpellNumber(L276,BB276)</f>
        <v>INR  Forty Two Thousand Eight Hundred &amp; Forty  Only</v>
      </c>
      <c r="IE276" s="16"/>
      <c r="IF276" s="16"/>
      <c r="IG276" s="16"/>
      <c r="IH276" s="16"/>
      <c r="II276" s="16"/>
    </row>
    <row r="277" spans="1:243" s="15" customFormat="1" ht="141.75" customHeight="1">
      <c r="A277" s="27">
        <v>265</v>
      </c>
      <c r="B277" s="77" t="s">
        <v>579</v>
      </c>
      <c r="C277" s="49" t="s">
        <v>659</v>
      </c>
      <c r="D277" s="83">
        <v>35</v>
      </c>
      <c r="E277" s="88" t="s">
        <v>639</v>
      </c>
      <c r="F277" s="91">
        <v>763</v>
      </c>
      <c r="G277" s="63"/>
      <c r="H277" s="53"/>
      <c r="I277" s="52" t="s">
        <v>40</v>
      </c>
      <c r="J277" s="54">
        <f t="shared" si="24"/>
        <v>1</v>
      </c>
      <c r="K277" s="55" t="s">
        <v>65</v>
      </c>
      <c r="L277" s="55" t="s">
        <v>7</v>
      </c>
      <c r="M277" s="64"/>
      <c r="N277" s="63"/>
      <c r="O277" s="63"/>
      <c r="P277" s="65"/>
      <c r="Q277" s="63"/>
      <c r="R277" s="63"/>
      <c r="S277" s="65"/>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66">
        <f t="shared" si="25"/>
        <v>26705</v>
      </c>
      <c r="BB277" s="67">
        <f t="shared" si="26"/>
        <v>26705</v>
      </c>
      <c r="BC277" s="62" t="str">
        <f t="shared" si="27"/>
        <v>INR  Twenty Six Thousand Seven Hundred &amp; Five  Only</v>
      </c>
      <c r="IE277" s="16"/>
      <c r="IF277" s="16"/>
      <c r="IG277" s="16"/>
      <c r="IH277" s="16"/>
      <c r="II277" s="16"/>
    </row>
    <row r="278" spans="1:243" s="15" customFormat="1" ht="138" customHeight="1">
      <c r="A278" s="27">
        <v>266</v>
      </c>
      <c r="B278" s="77" t="s">
        <v>580</v>
      </c>
      <c r="C278" s="49" t="s">
        <v>660</v>
      </c>
      <c r="D278" s="83">
        <v>30</v>
      </c>
      <c r="E278" s="88" t="s">
        <v>308</v>
      </c>
      <c r="F278" s="91">
        <v>324</v>
      </c>
      <c r="G278" s="63"/>
      <c r="H278" s="53"/>
      <c r="I278" s="52" t="s">
        <v>40</v>
      </c>
      <c r="J278" s="54">
        <f t="shared" si="24"/>
        <v>1</v>
      </c>
      <c r="K278" s="55" t="s">
        <v>65</v>
      </c>
      <c r="L278" s="55" t="s">
        <v>7</v>
      </c>
      <c r="M278" s="64"/>
      <c r="N278" s="63"/>
      <c r="O278" s="63"/>
      <c r="P278" s="65"/>
      <c r="Q278" s="63"/>
      <c r="R278" s="63"/>
      <c r="S278" s="65"/>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66">
        <f t="shared" si="25"/>
        <v>9720</v>
      </c>
      <c r="BB278" s="67">
        <f t="shared" si="26"/>
        <v>9720</v>
      </c>
      <c r="BC278" s="62" t="str">
        <f t="shared" si="27"/>
        <v>INR  Nine Thousand Seven Hundred &amp; Twenty  Only</v>
      </c>
      <c r="IE278" s="16"/>
      <c r="IF278" s="16"/>
      <c r="IG278" s="16"/>
      <c r="IH278" s="16"/>
      <c r="II278" s="16"/>
    </row>
    <row r="279" spans="1:243" s="15" customFormat="1" ht="120">
      <c r="A279" s="27">
        <v>267</v>
      </c>
      <c r="B279" s="77" t="s">
        <v>581</v>
      </c>
      <c r="C279" s="49" t="s">
        <v>661</v>
      </c>
      <c r="D279" s="83">
        <v>22</v>
      </c>
      <c r="E279" s="88" t="s">
        <v>306</v>
      </c>
      <c r="F279" s="91">
        <v>224</v>
      </c>
      <c r="G279" s="63"/>
      <c r="H279" s="53"/>
      <c r="I279" s="52" t="s">
        <v>40</v>
      </c>
      <c r="J279" s="54">
        <f t="shared" si="24"/>
        <v>1</v>
      </c>
      <c r="K279" s="55" t="s">
        <v>65</v>
      </c>
      <c r="L279" s="55" t="s">
        <v>7</v>
      </c>
      <c r="M279" s="64"/>
      <c r="N279" s="63"/>
      <c r="O279" s="63"/>
      <c r="P279" s="65"/>
      <c r="Q279" s="63"/>
      <c r="R279" s="63"/>
      <c r="S279" s="65"/>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66">
        <f t="shared" si="25"/>
        <v>4928</v>
      </c>
      <c r="BB279" s="67">
        <f t="shared" si="26"/>
        <v>4928</v>
      </c>
      <c r="BC279" s="62" t="str">
        <f t="shared" si="27"/>
        <v>INR  Four Thousand Nine Hundred &amp; Twenty Eight  Only</v>
      </c>
      <c r="IE279" s="16"/>
      <c r="IF279" s="16"/>
      <c r="IG279" s="16"/>
      <c r="IH279" s="16"/>
      <c r="II279" s="16"/>
    </row>
    <row r="280" spans="1:243" s="15" customFormat="1" ht="60">
      <c r="A280" s="27">
        <v>268</v>
      </c>
      <c r="B280" s="77" t="s">
        <v>582</v>
      </c>
      <c r="C280" s="49" t="s">
        <v>662</v>
      </c>
      <c r="D280" s="83">
        <v>15</v>
      </c>
      <c r="E280" s="88" t="s">
        <v>306</v>
      </c>
      <c r="F280" s="91">
        <v>1356</v>
      </c>
      <c r="G280" s="63"/>
      <c r="H280" s="53"/>
      <c r="I280" s="52" t="s">
        <v>40</v>
      </c>
      <c r="J280" s="54">
        <f t="shared" si="24"/>
        <v>1</v>
      </c>
      <c r="K280" s="55" t="s">
        <v>65</v>
      </c>
      <c r="L280" s="55" t="s">
        <v>7</v>
      </c>
      <c r="M280" s="64"/>
      <c r="N280" s="63"/>
      <c r="O280" s="63"/>
      <c r="P280" s="65"/>
      <c r="Q280" s="63"/>
      <c r="R280" s="63"/>
      <c r="S280" s="65"/>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66">
        <f t="shared" si="25"/>
        <v>20340</v>
      </c>
      <c r="BB280" s="67">
        <f t="shared" si="26"/>
        <v>20340</v>
      </c>
      <c r="BC280" s="62" t="str">
        <f t="shared" si="27"/>
        <v>INR  Twenty Thousand Three Hundred &amp; Forty  Only</v>
      </c>
      <c r="IE280" s="16"/>
      <c r="IF280" s="16"/>
      <c r="IG280" s="16"/>
      <c r="IH280" s="16"/>
      <c r="II280" s="16"/>
    </row>
    <row r="281" spans="1:243" s="15" customFormat="1" ht="60">
      <c r="A281" s="27">
        <v>269</v>
      </c>
      <c r="B281" s="77" t="s">
        <v>583</v>
      </c>
      <c r="C281" s="49" t="s">
        <v>663</v>
      </c>
      <c r="D281" s="83">
        <v>400</v>
      </c>
      <c r="E281" s="88" t="s">
        <v>306</v>
      </c>
      <c r="F281" s="91">
        <v>958</v>
      </c>
      <c r="G281" s="63"/>
      <c r="H281" s="53"/>
      <c r="I281" s="52" t="s">
        <v>40</v>
      </c>
      <c r="J281" s="54">
        <f t="shared" si="24"/>
        <v>1</v>
      </c>
      <c r="K281" s="55" t="s">
        <v>65</v>
      </c>
      <c r="L281" s="55" t="s">
        <v>7</v>
      </c>
      <c r="M281" s="64"/>
      <c r="N281" s="63"/>
      <c r="O281" s="63"/>
      <c r="P281" s="65"/>
      <c r="Q281" s="63"/>
      <c r="R281" s="63"/>
      <c r="S281" s="65"/>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66">
        <f t="shared" si="25"/>
        <v>383200</v>
      </c>
      <c r="BB281" s="67">
        <f t="shared" si="26"/>
        <v>383200</v>
      </c>
      <c r="BC281" s="62" t="str">
        <f t="shared" si="27"/>
        <v>INR  Three Lakh Eighty Three Thousand Two Hundred    Only</v>
      </c>
      <c r="IE281" s="16"/>
      <c r="IF281" s="16"/>
      <c r="IG281" s="16"/>
      <c r="IH281" s="16"/>
      <c r="II281" s="16"/>
    </row>
    <row r="282" spans="1:243" s="15" customFormat="1" ht="45">
      <c r="A282" s="27">
        <v>270</v>
      </c>
      <c r="B282" s="77" t="s">
        <v>584</v>
      </c>
      <c r="C282" s="49" t="s">
        <v>664</v>
      </c>
      <c r="D282" s="83">
        <v>440</v>
      </c>
      <c r="E282" s="88" t="s">
        <v>306</v>
      </c>
      <c r="F282" s="91">
        <v>1603</v>
      </c>
      <c r="G282" s="63"/>
      <c r="H282" s="53"/>
      <c r="I282" s="52" t="s">
        <v>40</v>
      </c>
      <c r="J282" s="54">
        <f aca="true" t="shared" si="28" ref="J282:J287">IF(I282="Less(-)",-1,1)</f>
        <v>1</v>
      </c>
      <c r="K282" s="55" t="s">
        <v>65</v>
      </c>
      <c r="L282" s="55" t="s">
        <v>7</v>
      </c>
      <c r="M282" s="64"/>
      <c r="N282" s="63"/>
      <c r="O282" s="63"/>
      <c r="P282" s="65"/>
      <c r="Q282" s="63"/>
      <c r="R282" s="63"/>
      <c r="S282" s="65"/>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66">
        <f aca="true" t="shared" si="29" ref="BA282:BA287">total_amount_ba($B$2,$D$2,D282,F282,J282,K282,M282)</f>
        <v>705320</v>
      </c>
      <c r="BB282" s="67">
        <f aca="true" t="shared" si="30" ref="BB282:BB287">BA282+SUM(N282:AZ282)</f>
        <v>705320</v>
      </c>
      <c r="BC282" s="62" t="str">
        <f aca="true" t="shared" si="31" ref="BC282:BC287">SpellNumber(L282,BB282)</f>
        <v>INR  Seven Lakh Five Thousand Three Hundred &amp; Twenty  Only</v>
      </c>
      <c r="IE282" s="16"/>
      <c r="IF282" s="16"/>
      <c r="IG282" s="16"/>
      <c r="IH282" s="16"/>
      <c r="II282" s="16"/>
    </row>
    <row r="283" spans="1:243" s="15" customFormat="1" ht="155.25" customHeight="1">
      <c r="A283" s="27">
        <v>271</v>
      </c>
      <c r="B283" s="77" t="s">
        <v>585</v>
      </c>
      <c r="C283" s="49" t="s">
        <v>665</v>
      </c>
      <c r="D283" s="83">
        <v>8</v>
      </c>
      <c r="E283" s="88" t="s">
        <v>306</v>
      </c>
      <c r="F283" s="91">
        <v>915</v>
      </c>
      <c r="G283" s="63"/>
      <c r="H283" s="53"/>
      <c r="I283" s="52" t="s">
        <v>40</v>
      </c>
      <c r="J283" s="54">
        <f t="shared" si="28"/>
        <v>1</v>
      </c>
      <c r="K283" s="55" t="s">
        <v>65</v>
      </c>
      <c r="L283" s="55" t="s">
        <v>7</v>
      </c>
      <c r="M283" s="64"/>
      <c r="N283" s="63"/>
      <c r="O283" s="63"/>
      <c r="P283" s="65"/>
      <c r="Q283" s="63"/>
      <c r="R283" s="63"/>
      <c r="S283" s="65"/>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66">
        <f t="shared" si="29"/>
        <v>7320</v>
      </c>
      <c r="BB283" s="67">
        <f t="shared" si="30"/>
        <v>7320</v>
      </c>
      <c r="BC283" s="62" t="str">
        <f t="shared" si="31"/>
        <v>INR  Seven Thousand Three Hundred &amp; Twenty  Only</v>
      </c>
      <c r="IE283" s="16"/>
      <c r="IF283" s="16"/>
      <c r="IG283" s="16"/>
      <c r="IH283" s="16"/>
      <c r="II283" s="16"/>
    </row>
    <row r="284" spans="1:243" s="15" customFormat="1" ht="51.75" customHeight="1">
      <c r="A284" s="27">
        <v>272</v>
      </c>
      <c r="B284" s="77" t="s">
        <v>586</v>
      </c>
      <c r="C284" s="49" t="s">
        <v>666</v>
      </c>
      <c r="D284" s="83">
        <v>6</v>
      </c>
      <c r="E284" s="88" t="s">
        <v>308</v>
      </c>
      <c r="F284" s="91">
        <v>619</v>
      </c>
      <c r="G284" s="63"/>
      <c r="H284" s="53"/>
      <c r="I284" s="52" t="s">
        <v>40</v>
      </c>
      <c r="J284" s="54">
        <f t="shared" si="28"/>
        <v>1</v>
      </c>
      <c r="K284" s="55" t="s">
        <v>65</v>
      </c>
      <c r="L284" s="55" t="s">
        <v>7</v>
      </c>
      <c r="M284" s="64"/>
      <c r="N284" s="63"/>
      <c r="O284" s="63"/>
      <c r="P284" s="65"/>
      <c r="Q284" s="63"/>
      <c r="R284" s="63"/>
      <c r="S284" s="65"/>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66">
        <f t="shared" si="29"/>
        <v>3714</v>
      </c>
      <c r="BB284" s="67">
        <f t="shared" si="30"/>
        <v>3714</v>
      </c>
      <c r="BC284" s="62" t="str">
        <f t="shared" si="31"/>
        <v>INR  Three Thousand Seven Hundred &amp; Fourteen  Only</v>
      </c>
      <c r="IE284" s="16"/>
      <c r="IF284" s="16"/>
      <c r="IG284" s="16"/>
      <c r="IH284" s="16"/>
      <c r="II284" s="16"/>
    </row>
    <row r="285" spans="1:243" s="15" customFormat="1" ht="178.5" customHeight="1">
      <c r="A285" s="27">
        <v>273</v>
      </c>
      <c r="B285" s="77" t="s">
        <v>587</v>
      </c>
      <c r="C285" s="49" t="s">
        <v>667</v>
      </c>
      <c r="D285" s="83">
        <v>690</v>
      </c>
      <c r="E285" s="88" t="s">
        <v>306</v>
      </c>
      <c r="F285" s="91">
        <v>216</v>
      </c>
      <c r="G285" s="63"/>
      <c r="H285" s="53"/>
      <c r="I285" s="52" t="s">
        <v>40</v>
      </c>
      <c r="J285" s="54">
        <f t="shared" si="28"/>
        <v>1</v>
      </c>
      <c r="K285" s="55" t="s">
        <v>65</v>
      </c>
      <c r="L285" s="55" t="s">
        <v>7</v>
      </c>
      <c r="M285" s="64"/>
      <c r="N285" s="63"/>
      <c r="O285" s="63"/>
      <c r="P285" s="65"/>
      <c r="Q285" s="63"/>
      <c r="R285" s="63"/>
      <c r="S285" s="65"/>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66">
        <f t="shared" si="29"/>
        <v>149040</v>
      </c>
      <c r="BB285" s="67">
        <f t="shared" si="30"/>
        <v>149040</v>
      </c>
      <c r="BC285" s="62" t="str">
        <f t="shared" si="31"/>
        <v>INR  One Lakh Forty Nine Thousand  &amp;Forty  Only</v>
      </c>
      <c r="IE285" s="16"/>
      <c r="IF285" s="16"/>
      <c r="IG285" s="16"/>
      <c r="IH285" s="16"/>
      <c r="II285" s="16"/>
    </row>
    <row r="286" spans="1:243" s="15" customFormat="1" ht="54">
      <c r="A286" s="27">
        <v>274</v>
      </c>
      <c r="B286" s="77" t="s">
        <v>588</v>
      </c>
      <c r="C286" s="49" t="s">
        <v>668</v>
      </c>
      <c r="D286" s="83">
        <v>150</v>
      </c>
      <c r="E286" s="88" t="s">
        <v>306</v>
      </c>
      <c r="F286" s="91">
        <v>105</v>
      </c>
      <c r="G286" s="63"/>
      <c r="H286" s="53"/>
      <c r="I286" s="52" t="s">
        <v>40</v>
      </c>
      <c r="J286" s="54">
        <f t="shared" si="28"/>
        <v>1</v>
      </c>
      <c r="K286" s="55" t="s">
        <v>65</v>
      </c>
      <c r="L286" s="55" t="s">
        <v>7</v>
      </c>
      <c r="M286" s="64"/>
      <c r="N286" s="63"/>
      <c r="O286" s="63"/>
      <c r="P286" s="65"/>
      <c r="Q286" s="63"/>
      <c r="R286" s="63"/>
      <c r="S286" s="65"/>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66">
        <f t="shared" si="29"/>
        <v>15750</v>
      </c>
      <c r="BB286" s="67">
        <f t="shared" si="30"/>
        <v>15750</v>
      </c>
      <c r="BC286" s="62" t="str">
        <f t="shared" si="31"/>
        <v>INR  Fifteen Thousand Seven Hundred &amp; Fifty  Only</v>
      </c>
      <c r="IE286" s="16"/>
      <c r="IF286" s="16"/>
      <c r="IG286" s="16"/>
      <c r="IH286" s="16"/>
      <c r="II286" s="16"/>
    </row>
    <row r="287" spans="1:243" s="15" customFormat="1" ht="40.5">
      <c r="A287" s="27">
        <v>275</v>
      </c>
      <c r="B287" s="77" t="s">
        <v>589</v>
      </c>
      <c r="C287" s="49" t="s">
        <v>669</v>
      </c>
      <c r="D287" s="83">
        <v>120</v>
      </c>
      <c r="E287" s="88" t="s">
        <v>308</v>
      </c>
      <c r="F287" s="91">
        <v>180</v>
      </c>
      <c r="G287" s="63"/>
      <c r="H287" s="53"/>
      <c r="I287" s="52" t="s">
        <v>40</v>
      </c>
      <c r="J287" s="54">
        <f t="shared" si="28"/>
        <v>1</v>
      </c>
      <c r="K287" s="55" t="s">
        <v>65</v>
      </c>
      <c r="L287" s="55" t="s">
        <v>7</v>
      </c>
      <c r="M287" s="64"/>
      <c r="N287" s="63"/>
      <c r="O287" s="63"/>
      <c r="P287" s="65"/>
      <c r="Q287" s="63"/>
      <c r="R287" s="63"/>
      <c r="S287" s="65"/>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66">
        <f t="shared" si="29"/>
        <v>21600</v>
      </c>
      <c r="BB287" s="67">
        <f t="shared" si="30"/>
        <v>21600</v>
      </c>
      <c r="BC287" s="62" t="str">
        <f t="shared" si="31"/>
        <v>INR  Twenty One Thousand Six Hundred    Only</v>
      </c>
      <c r="IE287" s="16"/>
      <c r="IF287" s="16"/>
      <c r="IG287" s="16"/>
      <c r="IH287" s="16"/>
      <c r="II287" s="16"/>
    </row>
    <row r="288" spans="1:243" s="15" customFormat="1" ht="40.5">
      <c r="A288" s="27">
        <v>276</v>
      </c>
      <c r="B288" s="77" t="s">
        <v>590</v>
      </c>
      <c r="C288" s="49" t="s">
        <v>670</v>
      </c>
      <c r="D288" s="83">
        <v>36</v>
      </c>
      <c r="E288" s="88" t="s">
        <v>306</v>
      </c>
      <c r="F288" s="91">
        <v>1500</v>
      </c>
      <c r="G288" s="63"/>
      <c r="H288" s="53"/>
      <c r="I288" s="52" t="s">
        <v>40</v>
      </c>
      <c r="J288" s="54">
        <f aca="true" t="shared" si="32" ref="J288:J300">IF(I288="Less(-)",-1,1)</f>
        <v>1</v>
      </c>
      <c r="K288" s="55" t="s">
        <v>65</v>
      </c>
      <c r="L288" s="55" t="s">
        <v>7</v>
      </c>
      <c r="M288" s="64"/>
      <c r="N288" s="63"/>
      <c r="O288" s="63"/>
      <c r="P288" s="65"/>
      <c r="Q288" s="63"/>
      <c r="R288" s="63"/>
      <c r="S288" s="65"/>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66">
        <f aca="true" t="shared" si="33" ref="BA288:BA300">total_amount_ba($B$2,$D$2,D288,F288,J288,K288,M288)</f>
        <v>54000</v>
      </c>
      <c r="BB288" s="67">
        <f aca="true" t="shared" si="34" ref="BB288:BB300">BA288+SUM(N288:AZ288)</f>
        <v>54000</v>
      </c>
      <c r="BC288" s="62" t="str">
        <f aca="true" t="shared" si="35" ref="BC288:BC300">SpellNumber(L288,BB288)</f>
        <v>INR  Fifty Four Thousand    Only</v>
      </c>
      <c r="IE288" s="16"/>
      <c r="IF288" s="16"/>
      <c r="IG288" s="16"/>
      <c r="IH288" s="16"/>
      <c r="II288" s="16"/>
    </row>
    <row r="289" spans="1:243" s="15" customFormat="1" ht="149.25" customHeight="1">
      <c r="A289" s="27">
        <v>277</v>
      </c>
      <c r="B289" s="77" t="s">
        <v>591</v>
      </c>
      <c r="C289" s="49" t="s">
        <v>671</v>
      </c>
      <c r="D289" s="83">
        <v>450</v>
      </c>
      <c r="E289" s="88" t="s">
        <v>306</v>
      </c>
      <c r="F289" s="91">
        <v>186</v>
      </c>
      <c r="G289" s="63"/>
      <c r="H289" s="53"/>
      <c r="I289" s="52" t="s">
        <v>40</v>
      </c>
      <c r="J289" s="54">
        <f t="shared" si="32"/>
        <v>1</v>
      </c>
      <c r="K289" s="55" t="s">
        <v>65</v>
      </c>
      <c r="L289" s="55" t="s">
        <v>7</v>
      </c>
      <c r="M289" s="64"/>
      <c r="N289" s="63"/>
      <c r="O289" s="63"/>
      <c r="P289" s="65"/>
      <c r="Q289" s="63"/>
      <c r="R289" s="63"/>
      <c r="S289" s="65"/>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66">
        <f t="shared" si="33"/>
        <v>83700</v>
      </c>
      <c r="BB289" s="67">
        <f t="shared" si="34"/>
        <v>83700</v>
      </c>
      <c r="BC289" s="62" t="str">
        <f t="shared" si="35"/>
        <v>INR  Eighty Three Thousand Seven Hundred    Only</v>
      </c>
      <c r="IE289" s="16"/>
      <c r="IF289" s="16"/>
      <c r="IG289" s="16"/>
      <c r="IH289" s="16"/>
      <c r="II289" s="16"/>
    </row>
    <row r="290" spans="1:243" s="15" customFormat="1" ht="75">
      <c r="A290" s="27">
        <v>278</v>
      </c>
      <c r="B290" s="77" t="s">
        <v>592</v>
      </c>
      <c r="C290" s="49" t="s">
        <v>672</v>
      </c>
      <c r="D290" s="83">
        <v>10</v>
      </c>
      <c r="E290" s="88" t="s">
        <v>308</v>
      </c>
      <c r="F290" s="91">
        <v>306</v>
      </c>
      <c r="G290" s="63"/>
      <c r="H290" s="53"/>
      <c r="I290" s="52" t="s">
        <v>40</v>
      </c>
      <c r="J290" s="54">
        <f t="shared" si="32"/>
        <v>1</v>
      </c>
      <c r="K290" s="55" t="s">
        <v>65</v>
      </c>
      <c r="L290" s="55" t="s">
        <v>7</v>
      </c>
      <c r="M290" s="64"/>
      <c r="N290" s="63"/>
      <c r="O290" s="63"/>
      <c r="P290" s="65"/>
      <c r="Q290" s="63"/>
      <c r="R290" s="63"/>
      <c r="S290" s="65"/>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66">
        <f t="shared" si="33"/>
        <v>3060</v>
      </c>
      <c r="BB290" s="67">
        <f t="shared" si="34"/>
        <v>3060</v>
      </c>
      <c r="BC290" s="62" t="str">
        <f t="shared" si="35"/>
        <v>INR  Three Thousand  &amp;Sixty  Only</v>
      </c>
      <c r="IE290" s="16"/>
      <c r="IF290" s="16"/>
      <c r="IG290" s="16"/>
      <c r="IH290" s="16"/>
      <c r="II290" s="16"/>
    </row>
    <row r="291" spans="1:243" s="15" customFormat="1" ht="60">
      <c r="A291" s="27">
        <v>279</v>
      </c>
      <c r="B291" s="77" t="s">
        <v>593</v>
      </c>
      <c r="C291" s="49" t="s">
        <v>673</v>
      </c>
      <c r="D291" s="83">
        <v>450</v>
      </c>
      <c r="E291" s="88" t="s">
        <v>306</v>
      </c>
      <c r="F291" s="91">
        <v>2142</v>
      </c>
      <c r="G291" s="63"/>
      <c r="H291" s="53"/>
      <c r="I291" s="52" t="s">
        <v>40</v>
      </c>
      <c r="J291" s="54">
        <f t="shared" si="32"/>
        <v>1</v>
      </c>
      <c r="K291" s="55" t="s">
        <v>65</v>
      </c>
      <c r="L291" s="55" t="s">
        <v>7</v>
      </c>
      <c r="M291" s="64"/>
      <c r="N291" s="63"/>
      <c r="O291" s="63"/>
      <c r="P291" s="65"/>
      <c r="Q291" s="63"/>
      <c r="R291" s="63"/>
      <c r="S291" s="65"/>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66">
        <f t="shared" si="33"/>
        <v>963900</v>
      </c>
      <c r="BB291" s="67">
        <f t="shared" si="34"/>
        <v>963900</v>
      </c>
      <c r="BC291" s="62" t="str">
        <f t="shared" si="35"/>
        <v>INR  Nine Lakh Sixty Three Thousand Nine Hundred    Only</v>
      </c>
      <c r="IE291" s="16"/>
      <c r="IF291" s="16"/>
      <c r="IG291" s="16"/>
      <c r="IH291" s="16"/>
      <c r="II291" s="16"/>
    </row>
    <row r="292" spans="1:243" s="15" customFormat="1" ht="40.5">
      <c r="A292" s="27">
        <v>280</v>
      </c>
      <c r="B292" s="77" t="s">
        <v>594</v>
      </c>
      <c r="C292" s="49" t="s">
        <v>674</v>
      </c>
      <c r="D292" s="83">
        <v>5</v>
      </c>
      <c r="E292" s="88" t="s">
        <v>306</v>
      </c>
      <c r="F292" s="91">
        <v>2381</v>
      </c>
      <c r="G292" s="63"/>
      <c r="H292" s="53"/>
      <c r="I292" s="52" t="s">
        <v>40</v>
      </c>
      <c r="J292" s="54">
        <f t="shared" si="32"/>
        <v>1</v>
      </c>
      <c r="K292" s="55" t="s">
        <v>65</v>
      </c>
      <c r="L292" s="55" t="s">
        <v>7</v>
      </c>
      <c r="M292" s="64"/>
      <c r="N292" s="63"/>
      <c r="O292" s="63"/>
      <c r="P292" s="65"/>
      <c r="Q292" s="63"/>
      <c r="R292" s="63"/>
      <c r="S292" s="65"/>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66">
        <f t="shared" si="33"/>
        <v>11905</v>
      </c>
      <c r="BB292" s="67">
        <f t="shared" si="34"/>
        <v>11905</v>
      </c>
      <c r="BC292" s="62" t="str">
        <f t="shared" si="35"/>
        <v>INR  Eleven Thousand Nine Hundred &amp; Five  Only</v>
      </c>
      <c r="IE292" s="16"/>
      <c r="IF292" s="16"/>
      <c r="IG292" s="16"/>
      <c r="IH292" s="16"/>
      <c r="II292" s="16"/>
    </row>
    <row r="293" spans="1:243" s="15" customFormat="1" ht="45">
      <c r="A293" s="27">
        <v>281</v>
      </c>
      <c r="B293" s="77" t="s">
        <v>595</v>
      </c>
      <c r="C293" s="49" t="s">
        <v>675</v>
      </c>
      <c r="D293" s="83">
        <v>50</v>
      </c>
      <c r="E293" s="88" t="s">
        <v>306</v>
      </c>
      <c r="F293" s="91">
        <v>455</v>
      </c>
      <c r="G293" s="63"/>
      <c r="H293" s="53"/>
      <c r="I293" s="52" t="s">
        <v>40</v>
      </c>
      <c r="J293" s="54">
        <f t="shared" si="32"/>
        <v>1</v>
      </c>
      <c r="K293" s="55" t="s">
        <v>65</v>
      </c>
      <c r="L293" s="55" t="s">
        <v>7</v>
      </c>
      <c r="M293" s="64"/>
      <c r="N293" s="63"/>
      <c r="O293" s="63"/>
      <c r="P293" s="65"/>
      <c r="Q293" s="63"/>
      <c r="R293" s="63"/>
      <c r="S293" s="65"/>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66">
        <f t="shared" si="33"/>
        <v>22750</v>
      </c>
      <c r="BB293" s="67">
        <f t="shared" si="34"/>
        <v>22750</v>
      </c>
      <c r="BC293" s="62" t="str">
        <f t="shared" si="35"/>
        <v>INR  Twenty Two Thousand Seven Hundred &amp; Fifty  Only</v>
      </c>
      <c r="IE293" s="16"/>
      <c r="IF293" s="16"/>
      <c r="IG293" s="16"/>
      <c r="IH293" s="16"/>
      <c r="II293" s="16"/>
    </row>
    <row r="294" spans="1:243" s="15" customFormat="1" ht="27.75" customHeight="1">
      <c r="A294" s="27">
        <v>282</v>
      </c>
      <c r="B294" s="77" t="s">
        <v>596</v>
      </c>
      <c r="C294" s="49" t="s">
        <v>676</v>
      </c>
      <c r="D294" s="83">
        <v>400</v>
      </c>
      <c r="E294" s="88" t="s">
        <v>306</v>
      </c>
      <c r="F294" s="91">
        <v>278</v>
      </c>
      <c r="G294" s="63"/>
      <c r="H294" s="53"/>
      <c r="I294" s="52" t="s">
        <v>40</v>
      </c>
      <c r="J294" s="54">
        <f t="shared" si="32"/>
        <v>1</v>
      </c>
      <c r="K294" s="55" t="s">
        <v>65</v>
      </c>
      <c r="L294" s="55" t="s">
        <v>7</v>
      </c>
      <c r="M294" s="64"/>
      <c r="N294" s="63"/>
      <c r="O294" s="63"/>
      <c r="P294" s="65"/>
      <c r="Q294" s="63"/>
      <c r="R294" s="63"/>
      <c r="S294" s="65"/>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66">
        <f t="shared" si="33"/>
        <v>111200</v>
      </c>
      <c r="BB294" s="67">
        <f t="shared" si="34"/>
        <v>111200</v>
      </c>
      <c r="BC294" s="62" t="str">
        <f t="shared" si="35"/>
        <v>INR  One Lakh Eleven Thousand Two Hundred    Only</v>
      </c>
      <c r="IE294" s="16"/>
      <c r="IF294" s="16"/>
      <c r="IG294" s="16"/>
      <c r="IH294" s="16"/>
      <c r="II294" s="16"/>
    </row>
    <row r="295" spans="1:243" s="15" customFormat="1" ht="54">
      <c r="A295" s="27">
        <v>283</v>
      </c>
      <c r="B295" s="77" t="s">
        <v>597</v>
      </c>
      <c r="C295" s="49" t="s">
        <v>677</v>
      </c>
      <c r="D295" s="83">
        <v>8</v>
      </c>
      <c r="E295" s="88" t="s">
        <v>641</v>
      </c>
      <c r="F295" s="91">
        <v>1188</v>
      </c>
      <c r="G295" s="63"/>
      <c r="H295" s="53"/>
      <c r="I295" s="52" t="s">
        <v>40</v>
      </c>
      <c r="J295" s="54">
        <f t="shared" si="32"/>
        <v>1</v>
      </c>
      <c r="K295" s="55" t="s">
        <v>65</v>
      </c>
      <c r="L295" s="55" t="s">
        <v>7</v>
      </c>
      <c r="M295" s="64"/>
      <c r="N295" s="63"/>
      <c r="O295" s="63"/>
      <c r="P295" s="65"/>
      <c r="Q295" s="63"/>
      <c r="R295" s="63"/>
      <c r="S295" s="65"/>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66">
        <f t="shared" si="33"/>
        <v>9504</v>
      </c>
      <c r="BB295" s="67">
        <f t="shared" si="34"/>
        <v>9504</v>
      </c>
      <c r="BC295" s="62" t="str">
        <f t="shared" si="35"/>
        <v>INR  Nine Thousand Five Hundred &amp; Four  Only</v>
      </c>
      <c r="IE295" s="16"/>
      <c r="IF295" s="16"/>
      <c r="IG295" s="16"/>
      <c r="IH295" s="16"/>
      <c r="II295" s="16"/>
    </row>
    <row r="296" spans="1:243" s="15" customFormat="1" ht="54">
      <c r="A296" s="27">
        <v>284</v>
      </c>
      <c r="B296" s="77" t="s">
        <v>598</v>
      </c>
      <c r="C296" s="49" t="s">
        <v>678</v>
      </c>
      <c r="D296" s="83">
        <v>85</v>
      </c>
      <c r="E296" s="88" t="s">
        <v>308</v>
      </c>
      <c r="F296" s="91">
        <v>2322</v>
      </c>
      <c r="G296" s="63"/>
      <c r="H296" s="53"/>
      <c r="I296" s="52" t="s">
        <v>40</v>
      </c>
      <c r="J296" s="54">
        <f t="shared" si="32"/>
        <v>1</v>
      </c>
      <c r="K296" s="55" t="s">
        <v>65</v>
      </c>
      <c r="L296" s="55" t="s">
        <v>7</v>
      </c>
      <c r="M296" s="64"/>
      <c r="N296" s="63"/>
      <c r="O296" s="63"/>
      <c r="P296" s="65"/>
      <c r="Q296" s="63"/>
      <c r="R296" s="63"/>
      <c r="S296" s="65"/>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66">
        <f t="shared" si="33"/>
        <v>197370</v>
      </c>
      <c r="BB296" s="67">
        <f t="shared" si="34"/>
        <v>197370</v>
      </c>
      <c r="BC296" s="62" t="str">
        <f t="shared" si="35"/>
        <v>INR  One Lakh Ninety Seven Thousand Three Hundred &amp; Seventy  Only</v>
      </c>
      <c r="IE296" s="16"/>
      <c r="IF296" s="16"/>
      <c r="IG296" s="16"/>
      <c r="IH296" s="16"/>
      <c r="II296" s="16"/>
    </row>
    <row r="297" spans="1:243" s="15" customFormat="1" ht="54">
      <c r="A297" s="27">
        <v>285</v>
      </c>
      <c r="B297" s="77" t="s">
        <v>599</v>
      </c>
      <c r="C297" s="49" t="s">
        <v>679</v>
      </c>
      <c r="D297" s="83">
        <v>6</v>
      </c>
      <c r="E297" s="88" t="s">
        <v>308</v>
      </c>
      <c r="F297" s="91">
        <v>2874</v>
      </c>
      <c r="G297" s="63"/>
      <c r="H297" s="53"/>
      <c r="I297" s="52" t="s">
        <v>40</v>
      </c>
      <c r="J297" s="54">
        <f t="shared" si="32"/>
        <v>1</v>
      </c>
      <c r="K297" s="55" t="s">
        <v>65</v>
      </c>
      <c r="L297" s="55" t="s">
        <v>7</v>
      </c>
      <c r="M297" s="64"/>
      <c r="N297" s="63"/>
      <c r="O297" s="63"/>
      <c r="P297" s="65"/>
      <c r="Q297" s="63"/>
      <c r="R297" s="63"/>
      <c r="S297" s="65"/>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66">
        <f t="shared" si="33"/>
        <v>17244</v>
      </c>
      <c r="BB297" s="67">
        <f t="shared" si="34"/>
        <v>17244</v>
      </c>
      <c r="BC297" s="62" t="str">
        <f t="shared" si="35"/>
        <v>INR  Seventeen Thousand Two Hundred &amp; Forty Four  Only</v>
      </c>
      <c r="IE297" s="16"/>
      <c r="IF297" s="16"/>
      <c r="IG297" s="16"/>
      <c r="IH297" s="16"/>
      <c r="II297" s="16"/>
    </row>
    <row r="298" spans="1:243" s="15" customFormat="1" ht="78.75" customHeight="1">
      <c r="A298" s="27">
        <v>286</v>
      </c>
      <c r="B298" s="77" t="s">
        <v>600</v>
      </c>
      <c r="C298" s="49" t="s">
        <v>680</v>
      </c>
      <c r="D298" s="83">
        <v>4</v>
      </c>
      <c r="E298" s="88" t="s">
        <v>306</v>
      </c>
      <c r="F298" s="91">
        <v>876</v>
      </c>
      <c r="G298" s="63"/>
      <c r="H298" s="53"/>
      <c r="I298" s="52" t="s">
        <v>40</v>
      </c>
      <c r="J298" s="54">
        <f t="shared" si="32"/>
        <v>1</v>
      </c>
      <c r="K298" s="55" t="s">
        <v>65</v>
      </c>
      <c r="L298" s="55" t="s">
        <v>7</v>
      </c>
      <c r="M298" s="64"/>
      <c r="N298" s="63"/>
      <c r="O298" s="63"/>
      <c r="P298" s="65"/>
      <c r="Q298" s="63"/>
      <c r="R298" s="63"/>
      <c r="S298" s="65"/>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66">
        <f t="shared" si="33"/>
        <v>3504</v>
      </c>
      <c r="BB298" s="67">
        <f t="shared" si="34"/>
        <v>3504</v>
      </c>
      <c r="BC298" s="62" t="str">
        <f t="shared" si="35"/>
        <v>INR  Three Thousand Five Hundred &amp; Four  Only</v>
      </c>
      <c r="IE298" s="16"/>
      <c r="IF298" s="16"/>
      <c r="IG298" s="16"/>
      <c r="IH298" s="16"/>
      <c r="II298" s="16"/>
    </row>
    <row r="299" spans="1:243" s="15" customFormat="1" ht="110.25" customHeight="1">
      <c r="A299" s="27">
        <v>287</v>
      </c>
      <c r="B299" s="77" t="s">
        <v>601</v>
      </c>
      <c r="C299" s="49" t="s">
        <v>681</v>
      </c>
      <c r="D299" s="83">
        <v>74</v>
      </c>
      <c r="E299" s="88" t="s">
        <v>306</v>
      </c>
      <c r="F299" s="91">
        <v>1500</v>
      </c>
      <c r="G299" s="63"/>
      <c r="H299" s="53"/>
      <c r="I299" s="52" t="s">
        <v>40</v>
      </c>
      <c r="J299" s="54">
        <f t="shared" si="32"/>
        <v>1</v>
      </c>
      <c r="K299" s="55" t="s">
        <v>65</v>
      </c>
      <c r="L299" s="55" t="s">
        <v>7</v>
      </c>
      <c r="M299" s="64"/>
      <c r="N299" s="63"/>
      <c r="O299" s="63"/>
      <c r="P299" s="65"/>
      <c r="Q299" s="63"/>
      <c r="R299" s="63"/>
      <c r="S299" s="65"/>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66">
        <f t="shared" si="33"/>
        <v>111000</v>
      </c>
      <c r="BB299" s="67">
        <f t="shared" si="34"/>
        <v>111000</v>
      </c>
      <c r="BC299" s="62" t="str">
        <f t="shared" si="35"/>
        <v>INR  One Lakh Eleven Thousand    Only</v>
      </c>
      <c r="IE299" s="16"/>
      <c r="IF299" s="16"/>
      <c r="IG299" s="16"/>
      <c r="IH299" s="16"/>
      <c r="II299" s="16"/>
    </row>
    <row r="300" spans="1:243" s="15" customFormat="1" ht="75">
      <c r="A300" s="27">
        <v>288</v>
      </c>
      <c r="B300" s="77" t="s">
        <v>602</v>
      </c>
      <c r="C300" s="49" t="s">
        <v>682</v>
      </c>
      <c r="D300" s="83">
        <v>6</v>
      </c>
      <c r="E300" s="88" t="s">
        <v>308</v>
      </c>
      <c r="F300" s="91">
        <v>460</v>
      </c>
      <c r="G300" s="63"/>
      <c r="H300" s="53"/>
      <c r="I300" s="52" t="s">
        <v>40</v>
      </c>
      <c r="J300" s="54">
        <f t="shared" si="32"/>
        <v>1</v>
      </c>
      <c r="K300" s="55" t="s">
        <v>65</v>
      </c>
      <c r="L300" s="55" t="s">
        <v>7</v>
      </c>
      <c r="M300" s="64"/>
      <c r="N300" s="63"/>
      <c r="O300" s="63"/>
      <c r="P300" s="65"/>
      <c r="Q300" s="63"/>
      <c r="R300" s="63"/>
      <c r="S300" s="65"/>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66">
        <f t="shared" si="33"/>
        <v>2760</v>
      </c>
      <c r="BB300" s="67">
        <f t="shared" si="34"/>
        <v>2760</v>
      </c>
      <c r="BC300" s="62" t="str">
        <f t="shared" si="35"/>
        <v>INR  Two Thousand Seven Hundred &amp; Sixty  Only</v>
      </c>
      <c r="IE300" s="16"/>
      <c r="IF300" s="16"/>
      <c r="IG300" s="16"/>
      <c r="IH300" s="16"/>
      <c r="II300" s="16"/>
    </row>
    <row r="301" spans="1:243" s="15" customFormat="1" ht="73.5" customHeight="1">
      <c r="A301" s="27">
        <v>289</v>
      </c>
      <c r="B301" s="77" t="s">
        <v>603</v>
      </c>
      <c r="C301" s="49" t="s">
        <v>683</v>
      </c>
      <c r="D301" s="83">
        <v>14</v>
      </c>
      <c r="E301" s="88" t="s">
        <v>307</v>
      </c>
      <c r="F301" s="91">
        <v>170</v>
      </c>
      <c r="G301" s="63"/>
      <c r="H301" s="53"/>
      <c r="I301" s="52" t="s">
        <v>40</v>
      </c>
      <c r="J301" s="54">
        <f aca="true" t="shared" si="36" ref="J301:J326">IF(I301="Less(-)",-1,1)</f>
        <v>1</v>
      </c>
      <c r="K301" s="55" t="s">
        <v>65</v>
      </c>
      <c r="L301" s="55" t="s">
        <v>7</v>
      </c>
      <c r="M301" s="64"/>
      <c r="N301" s="63"/>
      <c r="O301" s="63"/>
      <c r="P301" s="65"/>
      <c r="Q301" s="63"/>
      <c r="R301" s="63"/>
      <c r="S301" s="65"/>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66">
        <f aca="true" t="shared" si="37" ref="BA301:BA326">total_amount_ba($B$2,$D$2,D301,F301,J301,K301,M301)</f>
        <v>2380</v>
      </c>
      <c r="BB301" s="67">
        <f aca="true" t="shared" si="38" ref="BB301:BB326">BA301+SUM(N301:AZ301)</f>
        <v>2380</v>
      </c>
      <c r="BC301" s="62" t="str">
        <f aca="true" t="shared" si="39" ref="BC301:BC326">SpellNumber(L301,BB301)</f>
        <v>INR  Two Thousand Three Hundred &amp; Eighty  Only</v>
      </c>
      <c r="IE301" s="16"/>
      <c r="IF301" s="16"/>
      <c r="IG301" s="16"/>
      <c r="IH301" s="16"/>
      <c r="II301" s="16"/>
    </row>
    <row r="302" spans="1:243" s="15" customFormat="1" ht="45">
      <c r="A302" s="27">
        <v>290</v>
      </c>
      <c r="B302" s="77" t="s">
        <v>604</v>
      </c>
      <c r="C302" s="49" t="s">
        <v>684</v>
      </c>
      <c r="D302" s="83">
        <v>32</v>
      </c>
      <c r="E302" s="88" t="s">
        <v>638</v>
      </c>
      <c r="F302" s="91">
        <v>2240</v>
      </c>
      <c r="G302" s="63"/>
      <c r="H302" s="53"/>
      <c r="I302" s="52" t="s">
        <v>40</v>
      </c>
      <c r="J302" s="54">
        <f t="shared" si="36"/>
        <v>1</v>
      </c>
      <c r="K302" s="55" t="s">
        <v>65</v>
      </c>
      <c r="L302" s="55" t="s">
        <v>7</v>
      </c>
      <c r="M302" s="64"/>
      <c r="N302" s="63"/>
      <c r="O302" s="63"/>
      <c r="P302" s="65"/>
      <c r="Q302" s="63"/>
      <c r="R302" s="63"/>
      <c r="S302" s="65"/>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66">
        <f t="shared" si="37"/>
        <v>71680</v>
      </c>
      <c r="BB302" s="67">
        <f t="shared" si="38"/>
        <v>71680</v>
      </c>
      <c r="BC302" s="62" t="str">
        <f t="shared" si="39"/>
        <v>INR  Seventy One Thousand Six Hundred &amp; Eighty  Only</v>
      </c>
      <c r="IE302" s="16"/>
      <c r="IF302" s="16"/>
      <c r="IG302" s="16"/>
      <c r="IH302" s="16"/>
      <c r="II302" s="16"/>
    </row>
    <row r="303" spans="1:243" s="15" customFormat="1" ht="45">
      <c r="A303" s="27">
        <v>291</v>
      </c>
      <c r="B303" s="77" t="s">
        <v>605</v>
      </c>
      <c r="C303" s="49" t="s">
        <v>685</v>
      </c>
      <c r="D303" s="83">
        <v>4</v>
      </c>
      <c r="E303" s="88" t="s">
        <v>642</v>
      </c>
      <c r="F303" s="91">
        <v>2078</v>
      </c>
      <c r="G303" s="63"/>
      <c r="H303" s="53"/>
      <c r="I303" s="52" t="s">
        <v>40</v>
      </c>
      <c r="J303" s="54">
        <f t="shared" si="36"/>
        <v>1</v>
      </c>
      <c r="K303" s="55" t="s">
        <v>65</v>
      </c>
      <c r="L303" s="55" t="s">
        <v>7</v>
      </c>
      <c r="M303" s="64"/>
      <c r="N303" s="63"/>
      <c r="O303" s="63"/>
      <c r="P303" s="65"/>
      <c r="Q303" s="63"/>
      <c r="R303" s="63"/>
      <c r="S303" s="65"/>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66">
        <f t="shared" si="37"/>
        <v>8312</v>
      </c>
      <c r="BB303" s="67">
        <f t="shared" si="38"/>
        <v>8312</v>
      </c>
      <c r="BC303" s="62" t="str">
        <f t="shared" si="39"/>
        <v>INR  Eight Thousand Three Hundred &amp; Twelve  Only</v>
      </c>
      <c r="IE303" s="16"/>
      <c r="IF303" s="16"/>
      <c r="IG303" s="16"/>
      <c r="IH303" s="16"/>
      <c r="II303" s="16"/>
    </row>
    <row r="304" spans="1:243" s="15" customFormat="1" ht="45">
      <c r="A304" s="27">
        <v>292</v>
      </c>
      <c r="B304" s="77" t="s">
        <v>606</v>
      </c>
      <c r="C304" s="49" t="s">
        <v>686</v>
      </c>
      <c r="D304" s="83">
        <v>30</v>
      </c>
      <c r="E304" s="88" t="s">
        <v>306</v>
      </c>
      <c r="F304" s="91">
        <v>3886</v>
      </c>
      <c r="G304" s="63"/>
      <c r="H304" s="53"/>
      <c r="I304" s="52" t="s">
        <v>40</v>
      </c>
      <c r="J304" s="54">
        <f t="shared" si="36"/>
        <v>1</v>
      </c>
      <c r="K304" s="55" t="s">
        <v>65</v>
      </c>
      <c r="L304" s="55" t="s">
        <v>7</v>
      </c>
      <c r="M304" s="64"/>
      <c r="N304" s="63"/>
      <c r="O304" s="63"/>
      <c r="P304" s="65"/>
      <c r="Q304" s="63"/>
      <c r="R304" s="63"/>
      <c r="S304" s="65"/>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66">
        <f t="shared" si="37"/>
        <v>116580</v>
      </c>
      <c r="BB304" s="67">
        <f t="shared" si="38"/>
        <v>116580</v>
      </c>
      <c r="BC304" s="62" t="str">
        <f t="shared" si="39"/>
        <v>INR  One Lakh Sixteen Thousand Five Hundred &amp; Eighty  Only</v>
      </c>
      <c r="IE304" s="16"/>
      <c r="IF304" s="16"/>
      <c r="IG304" s="16"/>
      <c r="IH304" s="16"/>
      <c r="II304" s="16"/>
    </row>
    <row r="305" spans="1:243" s="15" customFormat="1" ht="45">
      <c r="A305" s="27">
        <v>293</v>
      </c>
      <c r="B305" s="77" t="s">
        <v>607</v>
      </c>
      <c r="C305" s="49" t="s">
        <v>687</v>
      </c>
      <c r="D305" s="83">
        <v>60</v>
      </c>
      <c r="E305" s="88" t="s">
        <v>306</v>
      </c>
      <c r="F305" s="91">
        <v>7139</v>
      </c>
      <c r="G305" s="63"/>
      <c r="H305" s="53"/>
      <c r="I305" s="52" t="s">
        <v>40</v>
      </c>
      <c r="J305" s="54">
        <f t="shared" si="36"/>
        <v>1</v>
      </c>
      <c r="K305" s="55" t="s">
        <v>65</v>
      </c>
      <c r="L305" s="55" t="s">
        <v>7</v>
      </c>
      <c r="M305" s="64"/>
      <c r="N305" s="63"/>
      <c r="O305" s="63"/>
      <c r="P305" s="65"/>
      <c r="Q305" s="63"/>
      <c r="R305" s="63"/>
      <c r="S305" s="65"/>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66">
        <f t="shared" si="37"/>
        <v>428340</v>
      </c>
      <c r="BB305" s="67">
        <f t="shared" si="38"/>
        <v>428340</v>
      </c>
      <c r="BC305" s="62" t="str">
        <f t="shared" si="39"/>
        <v>INR  Four Lakh Twenty Eight Thousand Three Hundred &amp; Forty  Only</v>
      </c>
      <c r="IE305" s="16"/>
      <c r="IF305" s="16"/>
      <c r="IG305" s="16"/>
      <c r="IH305" s="16"/>
      <c r="II305" s="16"/>
    </row>
    <row r="306" spans="1:243" s="15" customFormat="1" ht="45">
      <c r="A306" s="27">
        <v>294</v>
      </c>
      <c r="B306" s="77" t="s">
        <v>608</v>
      </c>
      <c r="C306" s="49" t="s">
        <v>688</v>
      </c>
      <c r="D306" s="83">
        <v>10</v>
      </c>
      <c r="E306" s="88" t="s">
        <v>306</v>
      </c>
      <c r="F306" s="91">
        <v>3705</v>
      </c>
      <c r="G306" s="63"/>
      <c r="H306" s="53"/>
      <c r="I306" s="52" t="s">
        <v>40</v>
      </c>
      <c r="J306" s="54">
        <f t="shared" si="36"/>
        <v>1</v>
      </c>
      <c r="K306" s="55" t="s">
        <v>65</v>
      </c>
      <c r="L306" s="55" t="s">
        <v>7</v>
      </c>
      <c r="M306" s="64"/>
      <c r="N306" s="63"/>
      <c r="O306" s="63"/>
      <c r="P306" s="65"/>
      <c r="Q306" s="63"/>
      <c r="R306" s="63"/>
      <c r="S306" s="65"/>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66">
        <f t="shared" si="37"/>
        <v>37050</v>
      </c>
      <c r="BB306" s="67">
        <f t="shared" si="38"/>
        <v>37050</v>
      </c>
      <c r="BC306" s="62" t="str">
        <f t="shared" si="39"/>
        <v>INR  Thirty Seven Thousand  &amp;Fifty  Only</v>
      </c>
      <c r="IE306" s="16"/>
      <c r="IF306" s="16"/>
      <c r="IG306" s="16"/>
      <c r="IH306" s="16"/>
      <c r="II306" s="16"/>
    </row>
    <row r="307" spans="1:243" s="15" customFormat="1" ht="45">
      <c r="A307" s="27">
        <v>295</v>
      </c>
      <c r="B307" s="77" t="s">
        <v>609</v>
      </c>
      <c r="C307" s="49" t="s">
        <v>689</v>
      </c>
      <c r="D307" s="83">
        <v>56</v>
      </c>
      <c r="E307" s="88" t="s">
        <v>638</v>
      </c>
      <c r="F307" s="91">
        <v>17248</v>
      </c>
      <c r="G307" s="63"/>
      <c r="H307" s="53"/>
      <c r="I307" s="52" t="s">
        <v>40</v>
      </c>
      <c r="J307" s="54">
        <f t="shared" si="36"/>
        <v>1</v>
      </c>
      <c r="K307" s="55" t="s">
        <v>65</v>
      </c>
      <c r="L307" s="55" t="s">
        <v>7</v>
      </c>
      <c r="M307" s="64"/>
      <c r="N307" s="63"/>
      <c r="O307" s="63"/>
      <c r="P307" s="65"/>
      <c r="Q307" s="63"/>
      <c r="R307" s="63"/>
      <c r="S307" s="65"/>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66">
        <f t="shared" si="37"/>
        <v>965888</v>
      </c>
      <c r="BB307" s="67">
        <f t="shared" si="38"/>
        <v>965888</v>
      </c>
      <c r="BC307" s="62" t="str">
        <f t="shared" si="39"/>
        <v>INR  Nine Lakh Sixty Five Thousand Eight Hundred &amp; Eighty Eight  Only</v>
      </c>
      <c r="IE307" s="16"/>
      <c r="IF307" s="16"/>
      <c r="IG307" s="16"/>
      <c r="IH307" s="16"/>
      <c r="II307" s="16"/>
    </row>
    <row r="308" spans="1:243" s="15" customFormat="1" ht="149.25" customHeight="1">
      <c r="A308" s="27">
        <v>296</v>
      </c>
      <c r="B308" s="77" t="s">
        <v>585</v>
      </c>
      <c r="C308" s="49" t="s">
        <v>690</v>
      </c>
      <c r="D308" s="83">
        <v>192</v>
      </c>
      <c r="E308" s="88" t="s">
        <v>306</v>
      </c>
      <c r="F308" s="91">
        <v>915</v>
      </c>
      <c r="G308" s="63"/>
      <c r="H308" s="53"/>
      <c r="I308" s="52" t="s">
        <v>40</v>
      </c>
      <c r="J308" s="54">
        <f t="shared" si="36"/>
        <v>1</v>
      </c>
      <c r="K308" s="55" t="s">
        <v>65</v>
      </c>
      <c r="L308" s="55" t="s">
        <v>7</v>
      </c>
      <c r="M308" s="64"/>
      <c r="N308" s="63"/>
      <c r="O308" s="63"/>
      <c r="P308" s="65"/>
      <c r="Q308" s="63"/>
      <c r="R308" s="63"/>
      <c r="S308" s="65"/>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66">
        <f t="shared" si="37"/>
        <v>175680</v>
      </c>
      <c r="BB308" s="67">
        <f t="shared" si="38"/>
        <v>175680</v>
      </c>
      <c r="BC308" s="62" t="str">
        <f t="shared" si="39"/>
        <v>INR  One Lakh Seventy Five Thousand Six Hundred &amp; Eighty  Only</v>
      </c>
      <c r="IE308" s="16"/>
      <c r="IF308" s="16"/>
      <c r="IG308" s="16"/>
      <c r="IH308" s="16"/>
      <c r="II308" s="16"/>
    </row>
    <row r="309" spans="1:243" s="15" customFormat="1" ht="113.25" customHeight="1">
      <c r="A309" s="27">
        <v>297</v>
      </c>
      <c r="B309" s="77" t="s">
        <v>610</v>
      </c>
      <c r="C309" s="49" t="s">
        <v>691</v>
      </c>
      <c r="D309" s="83">
        <v>2</v>
      </c>
      <c r="E309" s="88" t="s">
        <v>306</v>
      </c>
      <c r="F309" s="91">
        <v>57200</v>
      </c>
      <c r="G309" s="63"/>
      <c r="H309" s="53"/>
      <c r="I309" s="52" t="s">
        <v>40</v>
      </c>
      <c r="J309" s="54">
        <f t="shared" si="36"/>
        <v>1</v>
      </c>
      <c r="K309" s="55" t="s">
        <v>65</v>
      </c>
      <c r="L309" s="55" t="s">
        <v>7</v>
      </c>
      <c r="M309" s="64"/>
      <c r="N309" s="63"/>
      <c r="O309" s="63"/>
      <c r="P309" s="65"/>
      <c r="Q309" s="63"/>
      <c r="R309" s="63"/>
      <c r="S309" s="65"/>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66">
        <f t="shared" si="37"/>
        <v>114400</v>
      </c>
      <c r="BB309" s="67">
        <f t="shared" si="38"/>
        <v>114400</v>
      </c>
      <c r="BC309" s="62" t="str">
        <f t="shared" si="39"/>
        <v>INR  One Lakh Fourteen Thousand Four Hundred    Only</v>
      </c>
      <c r="IE309" s="16"/>
      <c r="IF309" s="16"/>
      <c r="IG309" s="16"/>
      <c r="IH309" s="16"/>
      <c r="II309" s="16"/>
    </row>
    <row r="310" spans="1:243" s="15" customFormat="1" ht="87.75" customHeight="1">
      <c r="A310" s="27">
        <v>298</v>
      </c>
      <c r="B310" s="77" t="s">
        <v>611</v>
      </c>
      <c r="C310" s="49" t="s">
        <v>692</v>
      </c>
      <c r="D310" s="83">
        <v>4</v>
      </c>
      <c r="E310" s="88" t="s">
        <v>306</v>
      </c>
      <c r="F310" s="91">
        <v>42229</v>
      </c>
      <c r="G310" s="63"/>
      <c r="H310" s="53"/>
      <c r="I310" s="52" t="s">
        <v>40</v>
      </c>
      <c r="J310" s="54">
        <f t="shared" si="36"/>
        <v>1</v>
      </c>
      <c r="K310" s="55" t="s">
        <v>65</v>
      </c>
      <c r="L310" s="55" t="s">
        <v>7</v>
      </c>
      <c r="M310" s="64"/>
      <c r="N310" s="63"/>
      <c r="O310" s="63"/>
      <c r="P310" s="65"/>
      <c r="Q310" s="63"/>
      <c r="R310" s="63"/>
      <c r="S310" s="65"/>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66">
        <f t="shared" si="37"/>
        <v>168916</v>
      </c>
      <c r="BB310" s="67">
        <f t="shared" si="38"/>
        <v>168916</v>
      </c>
      <c r="BC310" s="62" t="str">
        <f t="shared" si="39"/>
        <v>INR  One Lakh Sixty Eight Thousand Nine Hundred &amp; Sixteen  Only</v>
      </c>
      <c r="IE310" s="16"/>
      <c r="IF310" s="16"/>
      <c r="IG310" s="16"/>
      <c r="IH310" s="16"/>
      <c r="II310" s="16"/>
    </row>
    <row r="311" spans="1:243" s="15" customFormat="1" ht="40.5">
      <c r="A311" s="27">
        <v>299</v>
      </c>
      <c r="B311" s="77" t="s">
        <v>612</v>
      </c>
      <c r="C311" s="49" t="s">
        <v>693</v>
      </c>
      <c r="D311" s="83">
        <v>6</v>
      </c>
      <c r="E311" s="88" t="s">
        <v>306</v>
      </c>
      <c r="F311" s="91">
        <v>2450</v>
      </c>
      <c r="G311" s="63"/>
      <c r="H311" s="53"/>
      <c r="I311" s="52" t="s">
        <v>40</v>
      </c>
      <c r="J311" s="54">
        <f t="shared" si="36"/>
        <v>1</v>
      </c>
      <c r="K311" s="55" t="s">
        <v>65</v>
      </c>
      <c r="L311" s="55" t="s">
        <v>7</v>
      </c>
      <c r="M311" s="64"/>
      <c r="N311" s="63"/>
      <c r="O311" s="63"/>
      <c r="P311" s="65"/>
      <c r="Q311" s="63"/>
      <c r="R311" s="63"/>
      <c r="S311" s="65"/>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66">
        <f t="shared" si="37"/>
        <v>14700</v>
      </c>
      <c r="BB311" s="67">
        <f t="shared" si="38"/>
        <v>14700</v>
      </c>
      <c r="BC311" s="62" t="str">
        <f t="shared" si="39"/>
        <v>INR  Fourteen Thousand Seven Hundred    Only</v>
      </c>
      <c r="IE311" s="16"/>
      <c r="IF311" s="16"/>
      <c r="IG311" s="16"/>
      <c r="IH311" s="16"/>
      <c r="II311" s="16"/>
    </row>
    <row r="312" spans="1:243" s="15" customFormat="1" ht="54">
      <c r="A312" s="27">
        <v>300</v>
      </c>
      <c r="B312" s="77" t="s">
        <v>613</v>
      </c>
      <c r="C312" s="49" t="s">
        <v>694</v>
      </c>
      <c r="D312" s="83">
        <v>30</v>
      </c>
      <c r="E312" s="88" t="s">
        <v>307</v>
      </c>
      <c r="F312" s="91">
        <v>840</v>
      </c>
      <c r="G312" s="63"/>
      <c r="H312" s="53"/>
      <c r="I312" s="52" t="s">
        <v>40</v>
      </c>
      <c r="J312" s="54">
        <f t="shared" si="36"/>
        <v>1</v>
      </c>
      <c r="K312" s="55" t="s">
        <v>65</v>
      </c>
      <c r="L312" s="55" t="s">
        <v>7</v>
      </c>
      <c r="M312" s="64"/>
      <c r="N312" s="63"/>
      <c r="O312" s="63"/>
      <c r="P312" s="65"/>
      <c r="Q312" s="63"/>
      <c r="R312" s="63"/>
      <c r="S312" s="65"/>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66">
        <f t="shared" si="37"/>
        <v>25200</v>
      </c>
      <c r="BB312" s="67">
        <f t="shared" si="38"/>
        <v>25200</v>
      </c>
      <c r="BC312" s="62" t="str">
        <f t="shared" si="39"/>
        <v>INR  Twenty Five Thousand Two Hundred    Only</v>
      </c>
      <c r="IE312" s="16"/>
      <c r="IF312" s="16"/>
      <c r="IG312" s="16"/>
      <c r="IH312" s="16"/>
      <c r="II312" s="16"/>
    </row>
    <row r="313" spans="1:243" s="15" customFormat="1" ht="78.75" customHeight="1">
      <c r="A313" s="27">
        <v>301</v>
      </c>
      <c r="B313" s="77" t="s">
        <v>614</v>
      </c>
      <c r="C313" s="49" t="s">
        <v>695</v>
      </c>
      <c r="D313" s="83">
        <v>15</v>
      </c>
      <c r="E313" s="88" t="s">
        <v>307</v>
      </c>
      <c r="F313" s="91">
        <v>129</v>
      </c>
      <c r="G313" s="63"/>
      <c r="H313" s="53"/>
      <c r="I313" s="52" t="s">
        <v>40</v>
      </c>
      <c r="J313" s="54">
        <f t="shared" si="36"/>
        <v>1</v>
      </c>
      <c r="K313" s="55" t="s">
        <v>65</v>
      </c>
      <c r="L313" s="55" t="s">
        <v>7</v>
      </c>
      <c r="M313" s="64"/>
      <c r="N313" s="63"/>
      <c r="O313" s="63"/>
      <c r="P313" s="65"/>
      <c r="Q313" s="63"/>
      <c r="R313" s="63"/>
      <c r="S313" s="65"/>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66">
        <f t="shared" si="37"/>
        <v>1935</v>
      </c>
      <c r="BB313" s="67">
        <f t="shared" si="38"/>
        <v>1935</v>
      </c>
      <c r="BC313" s="62" t="str">
        <f t="shared" si="39"/>
        <v>INR  One Thousand Nine Hundred &amp; Thirty Five  Only</v>
      </c>
      <c r="IE313" s="16"/>
      <c r="IF313" s="16"/>
      <c r="IG313" s="16"/>
      <c r="IH313" s="16"/>
      <c r="II313" s="16"/>
    </row>
    <row r="314" spans="1:243" s="15" customFormat="1" ht="409.5">
      <c r="A314" s="27">
        <v>302</v>
      </c>
      <c r="B314" s="77" t="s">
        <v>615</v>
      </c>
      <c r="C314" s="49" t="s">
        <v>696</v>
      </c>
      <c r="D314" s="83">
        <v>2</v>
      </c>
      <c r="E314" s="88" t="s">
        <v>306</v>
      </c>
      <c r="F314" s="91">
        <v>64537</v>
      </c>
      <c r="G314" s="63"/>
      <c r="H314" s="53"/>
      <c r="I314" s="52" t="s">
        <v>40</v>
      </c>
      <c r="J314" s="54">
        <f t="shared" si="36"/>
        <v>1</v>
      </c>
      <c r="K314" s="55" t="s">
        <v>65</v>
      </c>
      <c r="L314" s="55" t="s">
        <v>7</v>
      </c>
      <c r="M314" s="64"/>
      <c r="N314" s="63"/>
      <c r="O314" s="63"/>
      <c r="P314" s="65"/>
      <c r="Q314" s="63"/>
      <c r="R314" s="63"/>
      <c r="S314" s="65"/>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66">
        <f t="shared" si="37"/>
        <v>129074</v>
      </c>
      <c r="BB314" s="67">
        <f t="shared" si="38"/>
        <v>129074</v>
      </c>
      <c r="BC314" s="62" t="str">
        <f t="shared" si="39"/>
        <v>INR  One Lakh Twenty Nine Thousand  &amp;Seventy Four  Only</v>
      </c>
      <c r="IE314" s="16"/>
      <c r="IF314" s="16"/>
      <c r="IG314" s="16"/>
      <c r="IH314" s="16"/>
      <c r="II314" s="16"/>
    </row>
    <row r="315" spans="1:243" s="15" customFormat="1" ht="409.5">
      <c r="A315" s="27">
        <v>303</v>
      </c>
      <c r="B315" s="77" t="s">
        <v>616</v>
      </c>
      <c r="C315" s="49" t="s">
        <v>697</v>
      </c>
      <c r="D315" s="83">
        <v>1</v>
      </c>
      <c r="E315" s="88" t="s">
        <v>306</v>
      </c>
      <c r="F315" s="91">
        <v>78050</v>
      </c>
      <c r="G315" s="63"/>
      <c r="H315" s="53"/>
      <c r="I315" s="52" t="s">
        <v>40</v>
      </c>
      <c r="J315" s="54">
        <f t="shared" si="36"/>
        <v>1</v>
      </c>
      <c r="K315" s="55" t="s">
        <v>65</v>
      </c>
      <c r="L315" s="55" t="s">
        <v>7</v>
      </c>
      <c r="M315" s="64"/>
      <c r="N315" s="63"/>
      <c r="O315" s="63"/>
      <c r="P315" s="65"/>
      <c r="Q315" s="63"/>
      <c r="R315" s="63"/>
      <c r="S315" s="65"/>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66">
        <f t="shared" si="37"/>
        <v>78050</v>
      </c>
      <c r="BB315" s="67">
        <f t="shared" si="38"/>
        <v>78050</v>
      </c>
      <c r="BC315" s="62" t="str">
        <f t="shared" si="39"/>
        <v>INR  Seventy Eight Thousand  &amp;Fifty  Only</v>
      </c>
      <c r="IE315" s="16"/>
      <c r="IF315" s="16"/>
      <c r="IG315" s="16"/>
      <c r="IH315" s="16"/>
      <c r="II315" s="16"/>
    </row>
    <row r="316" spans="1:243" s="15" customFormat="1" ht="409.5">
      <c r="A316" s="27">
        <v>304</v>
      </c>
      <c r="B316" s="77" t="s">
        <v>617</v>
      </c>
      <c r="C316" s="49" t="s">
        <v>698</v>
      </c>
      <c r="D316" s="83">
        <v>1</v>
      </c>
      <c r="E316" s="88" t="s">
        <v>643</v>
      </c>
      <c r="F316" s="91">
        <v>78050</v>
      </c>
      <c r="G316" s="63"/>
      <c r="H316" s="53"/>
      <c r="I316" s="52" t="s">
        <v>40</v>
      </c>
      <c r="J316" s="54">
        <f t="shared" si="36"/>
        <v>1</v>
      </c>
      <c r="K316" s="55" t="s">
        <v>65</v>
      </c>
      <c r="L316" s="55" t="s">
        <v>7</v>
      </c>
      <c r="M316" s="64"/>
      <c r="N316" s="63"/>
      <c r="O316" s="63"/>
      <c r="P316" s="65"/>
      <c r="Q316" s="63"/>
      <c r="R316" s="63"/>
      <c r="S316" s="65"/>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66">
        <f t="shared" si="37"/>
        <v>78050</v>
      </c>
      <c r="BB316" s="67">
        <f t="shared" si="38"/>
        <v>78050</v>
      </c>
      <c r="BC316" s="62" t="str">
        <f t="shared" si="39"/>
        <v>INR  Seventy Eight Thousand  &amp;Fifty  Only</v>
      </c>
      <c r="IE316" s="16"/>
      <c r="IF316" s="16"/>
      <c r="IG316" s="16"/>
      <c r="IH316" s="16"/>
      <c r="II316" s="16"/>
    </row>
    <row r="317" spans="1:243" s="15" customFormat="1" ht="409.5">
      <c r="A317" s="27">
        <v>305</v>
      </c>
      <c r="B317" s="77" t="s">
        <v>618</v>
      </c>
      <c r="C317" s="49" t="s">
        <v>699</v>
      </c>
      <c r="D317" s="83">
        <v>3</v>
      </c>
      <c r="E317" s="88" t="s">
        <v>643</v>
      </c>
      <c r="F317" s="91">
        <v>37674</v>
      </c>
      <c r="G317" s="63"/>
      <c r="H317" s="53"/>
      <c r="I317" s="52" t="s">
        <v>40</v>
      </c>
      <c r="J317" s="54">
        <f t="shared" si="36"/>
        <v>1</v>
      </c>
      <c r="K317" s="55" t="s">
        <v>65</v>
      </c>
      <c r="L317" s="55" t="s">
        <v>7</v>
      </c>
      <c r="M317" s="64"/>
      <c r="N317" s="63"/>
      <c r="O317" s="63"/>
      <c r="P317" s="65"/>
      <c r="Q317" s="63"/>
      <c r="R317" s="63"/>
      <c r="S317" s="65"/>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66">
        <f t="shared" si="37"/>
        <v>113022</v>
      </c>
      <c r="BB317" s="67">
        <f t="shared" si="38"/>
        <v>113022</v>
      </c>
      <c r="BC317" s="62" t="str">
        <f t="shared" si="39"/>
        <v>INR  One Lakh Thirteen Thousand  &amp;Twenty Two  Only</v>
      </c>
      <c r="IE317" s="16"/>
      <c r="IF317" s="16"/>
      <c r="IG317" s="16"/>
      <c r="IH317" s="16"/>
      <c r="II317" s="16"/>
    </row>
    <row r="318" spans="1:243" s="15" customFormat="1" ht="189.75" customHeight="1">
      <c r="A318" s="27">
        <v>306</v>
      </c>
      <c r="B318" s="77" t="s">
        <v>619</v>
      </c>
      <c r="C318" s="49" t="s">
        <v>700</v>
      </c>
      <c r="D318" s="83">
        <v>20</v>
      </c>
      <c r="E318" s="88" t="s">
        <v>308</v>
      </c>
      <c r="F318" s="91">
        <v>12701</v>
      </c>
      <c r="G318" s="63"/>
      <c r="H318" s="53"/>
      <c r="I318" s="52" t="s">
        <v>40</v>
      </c>
      <c r="J318" s="54">
        <f t="shared" si="36"/>
        <v>1</v>
      </c>
      <c r="K318" s="55" t="s">
        <v>65</v>
      </c>
      <c r="L318" s="55" t="s">
        <v>7</v>
      </c>
      <c r="M318" s="64"/>
      <c r="N318" s="63"/>
      <c r="O318" s="63"/>
      <c r="P318" s="65"/>
      <c r="Q318" s="63"/>
      <c r="R318" s="63"/>
      <c r="S318" s="65"/>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66">
        <f t="shared" si="37"/>
        <v>254020</v>
      </c>
      <c r="BB318" s="67">
        <f t="shared" si="38"/>
        <v>254020</v>
      </c>
      <c r="BC318" s="62" t="str">
        <f t="shared" si="39"/>
        <v>INR  Two Lakh Fifty Four Thousand  &amp;Twenty  Only</v>
      </c>
      <c r="IE318" s="16"/>
      <c r="IF318" s="16"/>
      <c r="IG318" s="16"/>
      <c r="IH318" s="16"/>
      <c r="II318" s="16"/>
    </row>
    <row r="319" spans="1:243" s="15" customFormat="1" ht="114" customHeight="1">
      <c r="A319" s="27">
        <v>307</v>
      </c>
      <c r="B319" s="77" t="s">
        <v>620</v>
      </c>
      <c r="C319" s="49" t="s">
        <v>701</v>
      </c>
      <c r="D319" s="83">
        <v>30</v>
      </c>
      <c r="E319" s="88" t="s">
        <v>306</v>
      </c>
      <c r="F319" s="91">
        <v>3190</v>
      </c>
      <c r="G319" s="63"/>
      <c r="H319" s="53"/>
      <c r="I319" s="52" t="s">
        <v>40</v>
      </c>
      <c r="J319" s="54">
        <f t="shared" si="36"/>
        <v>1</v>
      </c>
      <c r="K319" s="55" t="s">
        <v>65</v>
      </c>
      <c r="L319" s="55" t="s">
        <v>7</v>
      </c>
      <c r="M319" s="64"/>
      <c r="N319" s="63"/>
      <c r="O319" s="63"/>
      <c r="P319" s="65"/>
      <c r="Q319" s="63"/>
      <c r="R319" s="63"/>
      <c r="S319" s="65"/>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66">
        <f t="shared" si="37"/>
        <v>95700</v>
      </c>
      <c r="BB319" s="67">
        <f t="shared" si="38"/>
        <v>95700</v>
      </c>
      <c r="BC319" s="62" t="str">
        <f t="shared" si="39"/>
        <v>INR  Ninety Five Thousand Seven Hundred    Only</v>
      </c>
      <c r="IE319" s="16"/>
      <c r="IF319" s="16"/>
      <c r="IG319" s="16"/>
      <c r="IH319" s="16"/>
      <c r="II319" s="16"/>
    </row>
    <row r="320" spans="1:243" s="15" customFormat="1" ht="59.25" customHeight="1">
      <c r="A320" s="27">
        <v>308</v>
      </c>
      <c r="B320" s="77" t="s">
        <v>621</v>
      </c>
      <c r="C320" s="49" t="s">
        <v>702</v>
      </c>
      <c r="D320" s="83">
        <v>30</v>
      </c>
      <c r="E320" s="88" t="s">
        <v>643</v>
      </c>
      <c r="F320" s="91">
        <v>357</v>
      </c>
      <c r="G320" s="63"/>
      <c r="H320" s="53"/>
      <c r="I320" s="52" t="s">
        <v>40</v>
      </c>
      <c r="J320" s="54">
        <f t="shared" si="36"/>
        <v>1</v>
      </c>
      <c r="K320" s="55" t="s">
        <v>65</v>
      </c>
      <c r="L320" s="55" t="s">
        <v>7</v>
      </c>
      <c r="M320" s="64"/>
      <c r="N320" s="63"/>
      <c r="O320" s="63"/>
      <c r="P320" s="65"/>
      <c r="Q320" s="63"/>
      <c r="R320" s="63"/>
      <c r="S320" s="65"/>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66">
        <f t="shared" si="37"/>
        <v>10710</v>
      </c>
      <c r="BB320" s="67">
        <f t="shared" si="38"/>
        <v>10710</v>
      </c>
      <c r="BC320" s="62" t="str">
        <f t="shared" si="39"/>
        <v>INR  Ten Thousand Seven Hundred &amp; Ten  Only</v>
      </c>
      <c r="IE320" s="16"/>
      <c r="IF320" s="16"/>
      <c r="IG320" s="16"/>
      <c r="IH320" s="16"/>
      <c r="II320" s="16"/>
    </row>
    <row r="321" spans="1:243" s="15" customFormat="1" ht="45">
      <c r="A321" s="27">
        <v>309</v>
      </c>
      <c r="B321" s="77" t="s">
        <v>622</v>
      </c>
      <c r="C321" s="49" t="s">
        <v>703</v>
      </c>
      <c r="D321" s="83">
        <v>30</v>
      </c>
      <c r="E321" s="88" t="s">
        <v>306</v>
      </c>
      <c r="F321" s="91">
        <v>12691</v>
      </c>
      <c r="G321" s="63"/>
      <c r="H321" s="53"/>
      <c r="I321" s="52" t="s">
        <v>40</v>
      </c>
      <c r="J321" s="54">
        <f t="shared" si="36"/>
        <v>1</v>
      </c>
      <c r="K321" s="55" t="s">
        <v>65</v>
      </c>
      <c r="L321" s="55" t="s">
        <v>7</v>
      </c>
      <c r="M321" s="64"/>
      <c r="N321" s="63"/>
      <c r="O321" s="63"/>
      <c r="P321" s="65"/>
      <c r="Q321" s="63"/>
      <c r="R321" s="63"/>
      <c r="S321" s="65"/>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66">
        <f t="shared" si="37"/>
        <v>380730</v>
      </c>
      <c r="BB321" s="67">
        <f t="shared" si="38"/>
        <v>380730</v>
      </c>
      <c r="BC321" s="62" t="str">
        <f t="shared" si="39"/>
        <v>INR  Three Lakh Eighty Thousand Seven Hundred &amp; Thirty  Only</v>
      </c>
      <c r="IE321" s="16"/>
      <c r="IF321" s="16"/>
      <c r="IG321" s="16"/>
      <c r="IH321" s="16"/>
      <c r="II321" s="16"/>
    </row>
    <row r="322" spans="1:243" s="15" customFormat="1" ht="73.5" customHeight="1">
      <c r="A322" s="27">
        <v>310</v>
      </c>
      <c r="B322" s="77" t="s">
        <v>623</v>
      </c>
      <c r="C322" s="49" t="s">
        <v>704</v>
      </c>
      <c r="D322" s="83">
        <v>120</v>
      </c>
      <c r="E322" s="88" t="s">
        <v>304</v>
      </c>
      <c r="F322" s="91">
        <v>98</v>
      </c>
      <c r="G322" s="63"/>
      <c r="H322" s="53"/>
      <c r="I322" s="52" t="s">
        <v>40</v>
      </c>
      <c r="J322" s="54">
        <f t="shared" si="36"/>
        <v>1</v>
      </c>
      <c r="K322" s="55" t="s">
        <v>65</v>
      </c>
      <c r="L322" s="55" t="s">
        <v>7</v>
      </c>
      <c r="M322" s="64"/>
      <c r="N322" s="63"/>
      <c r="O322" s="63"/>
      <c r="P322" s="65"/>
      <c r="Q322" s="63"/>
      <c r="R322" s="63"/>
      <c r="S322" s="65"/>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66">
        <f t="shared" si="37"/>
        <v>11760</v>
      </c>
      <c r="BB322" s="67">
        <f t="shared" si="38"/>
        <v>11760</v>
      </c>
      <c r="BC322" s="62" t="str">
        <f t="shared" si="39"/>
        <v>INR  Eleven Thousand Seven Hundred &amp; Sixty  Only</v>
      </c>
      <c r="IE322" s="16"/>
      <c r="IF322" s="16"/>
      <c r="IG322" s="16"/>
      <c r="IH322" s="16"/>
      <c r="II322" s="16"/>
    </row>
    <row r="323" spans="1:243" s="15" customFormat="1" ht="67.5">
      <c r="A323" s="27">
        <v>311</v>
      </c>
      <c r="B323" s="77" t="s">
        <v>624</v>
      </c>
      <c r="C323" s="49" t="s">
        <v>705</v>
      </c>
      <c r="D323" s="83">
        <v>45</v>
      </c>
      <c r="E323" s="88" t="s">
        <v>304</v>
      </c>
      <c r="F323" s="91">
        <v>105</v>
      </c>
      <c r="G323" s="63"/>
      <c r="H323" s="53"/>
      <c r="I323" s="52" t="s">
        <v>40</v>
      </c>
      <c r="J323" s="54">
        <f t="shared" si="36"/>
        <v>1</v>
      </c>
      <c r="K323" s="55" t="s">
        <v>65</v>
      </c>
      <c r="L323" s="55" t="s">
        <v>7</v>
      </c>
      <c r="M323" s="64"/>
      <c r="N323" s="63"/>
      <c r="O323" s="63"/>
      <c r="P323" s="65"/>
      <c r="Q323" s="63"/>
      <c r="R323" s="63"/>
      <c r="S323" s="65"/>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66">
        <f t="shared" si="37"/>
        <v>4725</v>
      </c>
      <c r="BB323" s="67">
        <f t="shared" si="38"/>
        <v>4725</v>
      </c>
      <c r="BC323" s="62" t="str">
        <f t="shared" si="39"/>
        <v>INR  Four Thousand Seven Hundred &amp; Twenty Five  Only</v>
      </c>
      <c r="IE323" s="16"/>
      <c r="IF323" s="16"/>
      <c r="IG323" s="16"/>
      <c r="IH323" s="16"/>
      <c r="II323" s="16"/>
    </row>
    <row r="324" spans="1:243" s="15" customFormat="1" ht="63" customHeight="1">
      <c r="A324" s="27">
        <v>312</v>
      </c>
      <c r="B324" s="77" t="s">
        <v>625</v>
      </c>
      <c r="C324" s="49" t="s">
        <v>706</v>
      </c>
      <c r="D324" s="83">
        <v>1</v>
      </c>
      <c r="E324" s="83" t="s">
        <v>644</v>
      </c>
      <c r="F324" s="91">
        <v>40000</v>
      </c>
      <c r="G324" s="63"/>
      <c r="H324" s="53"/>
      <c r="I324" s="52" t="s">
        <v>40</v>
      </c>
      <c r="J324" s="54">
        <f t="shared" si="36"/>
        <v>1</v>
      </c>
      <c r="K324" s="55" t="s">
        <v>65</v>
      </c>
      <c r="L324" s="55" t="s">
        <v>7</v>
      </c>
      <c r="M324" s="64"/>
      <c r="N324" s="63"/>
      <c r="O324" s="63"/>
      <c r="P324" s="65"/>
      <c r="Q324" s="63"/>
      <c r="R324" s="63"/>
      <c r="S324" s="65"/>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66">
        <f t="shared" si="37"/>
        <v>40000</v>
      </c>
      <c r="BB324" s="67">
        <f t="shared" si="38"/>
        <v>40000</v>
      </c>
      <c r="BC324" s="62" t="str">
        <f t="shared" si="39"/>
        <v>INR  Forty Thousand    Only</v>
      </c>
      <c r="IE324" s="16"/>
      <c r="IF324" s="16"/>
      <c r="IG324" s="16"/>
      <c r="IH324" s="16"/>
      <c r="II324" s="16"/>
    </row>
    <row r="325" spans="1:243" s="15" customFormat="1" ht="74.25" customHeight="1">
      <c r="A325" s="27">
        <v>313</v>
      </c>
      <c r="B325" s="77" t="s">
        <v>626</v>
      </c>
      <c r="C325" s="49" t="s">
        <v>707</v>
      </c>
      <c r="D325" s="83">
        <v>250</v>
      </c>
      <c r="E325" s="83" t="s">
        <v>304</v>
      </c>
      <c r="F325" s="91">
        <v>625</v>
      </c>
      <c r="G325" s="63"/>
      <c r="H325" s="53"/>
      <c r="I325" s="52" t="s">
        <v>40</v>
      </c>
      <c r="J325" s="54">
        <f t="shared" si="36"/>
        <v>1</v>
      </c>
      <c r="K325" s="55" t="s">
        <v>65</v>
      </c>
      <c r="L325" s="55" t="s">
        <v>7</v>
      </c>
      <c r="M325" s="64"/>
      <c r="N325" s="63"/>
      <c r="O325" s="63"/>
      <c r="P325" s="65"/>
      <c r="Q325" s="63"/>
      <c r="R325" s="63"/>
      <c r="S325" s="65"/>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66">
        <f t="shared" si="37"/>
        <v>156250</v>
      </c>
      <c r="BB325" s="67">
        <f t="shared" si="38"/>
        <v>156250</v>
      </c>
      <c r="BC325" s="62" t="str">
        <f t="shared" si="39"/>
        <v>INR  One Lakh Fifty Six Thousand Two Hundred &amp; Fifty  Only</v>
      </c>
      <c r="IE325" s="16"/>
      <c r="IF325" s="16"/>
      <c r="IG325" s="16"/>
      <c r="IH325" s="16"/>
      <c r="II325" s="16"/>
    </row>
    <row r="326" spans="1:243" s="15" customFormat="1" ht="49.5" customHeight="1">
      <c r="A326" s="27">
        <v>314</v>
      </c>
      <c r="B326" s="77" t="s">
        <v>627</v>
      </c>
      <c r="C326" s="49" t="s">
        <v>708</v>
      </c>
      <c r="D326" s="83">
        <v>1</v>
      </c>
      <c r="E326" s="83" t="s">
        <v>645</v>
      </c>
      <c r="F326" s="91">
        <v>3610</v>
      </c>
      <c r="G326" s="63"/>
      <c r="H326" s="53"/>
      <c r="I326" s="52" t="s">
        <v>40</v>
      </c>
      <c r="J326" s="54">
        <f t="shared" si="36"/>
        <v>1</v>
      </c>
      <c r="K326" s="55" t="s">
        <v>65</v>
      </c>
      <c r="L326" s="55" t="s">
        <v>7</v>
      </c>
      <c r="M326" s="64"/>
      <c r="N326" s="63"/>
      <c r="O326" s="63"/>
      <c r="P326" s="65"/>
      <c r="Q326" s="63"/>
      <c r="R326" s="63"/>
      <c r="S326" s="65"/>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66">
        <f t="shared" si="37"/>
        <v>3610</v>
      </c>
      <c r="BB326" s="67">
        <f t="shared" si="38"/>
        <v>3610</v>
      </c>
      <c r="BC326" s="62" t="str">
        <f t="shared" si="39"/>
        <v>INR  Three Thousand Six Hundred &amp; Ten  Only</v>
      </c>
      <c r="IE326" s="16"/>
      <c r="IF326" s="16"/>
      <c r="IG326" s="16"/>
      <c r="IH326" s="16"/>
      <c r="II326" s="16"/>
    </row>
    <row r="327" spans="1:243" s="15" customFormat="1" ht="42.75">
      <c r="A327" s="29" t="s">
        <v>63</v>
      </c>
      <c r="B327" s="30"/>
      <c r="C327" s="31"/>
      <c r="D327" s="32"/>
      <c r="E327" s="32"/>
      <c r="F327" s="32"/>
      <c r="G327" s="32"/>
      <c r="H327" s="33"/>
      <c r="I327" s="33"/>
      <c r="J327" s="33"/>
      <c r="K327" s="33"/>
      <c r="L327" s="34"/>
      <c r="BA327" s="48">
        <f>SUM(BA13:BA326)</f>
        <v>580356429.93</v>
      </c>
      <c r="BB327" s="46">
        <f>SUM(BB13:BB326)</f>
        <v>580356429.93</v>
      </c>
      <c r="BC327" s="28" t="str">
        <f>SpellNumber($E$2,BB327)</f>
        <v>INR  Fifty Eight Crore Three Lakh Fifty Six Thousand Four Hundred &amp; Twenty Nine  and Paise Ninety Three Only</v>
      </c>
      <c r="IE327" s="16">
        <v>4</v>
      </c>
      <c r="IF327" s="16" t="s">
        <v>42</v>
      </c>
      <c r="IG327" s="16" t="s">
        <v>62</v>
      </c>
      <c r="IH327" s="16">
        <v>10</v>
      </c>
      <c r="II327" s="16" t="s">
        <v>39</v>
      </c>
    </row>
    <row r="328" spans="1:243" s="19" customFormat="1" ht="49.5" customHeight="1">
      <c r="A328" s="30" t="s">
        <v>67</v>
      </c>
      <c r="B328" s="35"/>
      <c r="C328" s="17"/>
      <c r="D328" s="36"/>
      <c r="E328" s="37" t="s">
        <v>70</v>
      </c>
      <c r="F328" s="44"/>
      <c r="G328" s="38"/>
      <c r="H328" s="18"/>
      <c r="I328" s="18"/>
      <c r="J328" s="18"/>
      <c r="K328" s="39"/>
      <c r="L328" s="40"/>
      <c r="M328" s="41"/>
      <c r="O328" s="15"/>
      <c r="P328" s="15"/>
      <c r="Q328" s="15"/>
      <c r="R328" s="15"/>
      <c r="S328" s="15"/>
      <c r="BA328" s="43">
        <f>IF(ISBLANK(F328),0,IF(E328="Excess (+)",ROUND(BA327+(BA327*F328),2),IF(E328="Less (-)",ROUND(BA327+(BA327*F328*(-1)),2),IF(E328="At Par",BA327,0))))</f>
        <v>0</v>
      </c>
      <c r="BB328" s="45">
        <f>ROUND(BA328,0)</f>
        <v>0</v>
      </c>
      <c r="BC328" s="28" t="str">
        <f>SpellNumber($E$2,BA328)</f>
        <v>INR Zero Only</v>
      </c>
      <c r="IE328" s="20"/>
      <c r="IF328" s="20"/>
      <c r="IG328" s="20"/>
      <c r="IH328" s="20"/>
      <c r="II328" s="20"/>
    </row>
    <row r="329" spans="1:243" s="19" customFormat="1" ht="39" customHeight="1">
      <c r="A329" s="29" t="s">
        <v>66</v>
      </c>
      <c r="B329" s="29"/>
      <c r="C329" s="98" t="str">
        <f>SpellNumber($E$2,BA328)</f>
        <v>INR Zero Only</v>
      </c>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100"/>
      <c r="IE329" s="20"/>
      <c r="IF329" s="20"/>
      <c r="IG329" s="20"/>
      <c r="IH329" s="20"/>
      <c r="II329" s="20"/>
    </row>
    <row r="330" spans="3:243" s="12" customFormat="1" ht="15">
      <c r="C330" s="21"/>
      <c r="D330" s="21"/>
      <c r="E330" s="21"/>
      <c r="F330" s="21"/>
      <c r="G330" s="21"/>
      <c r="H330" s="21"/>
      <c r="I330" s="21"/>
      <c r="J330" s="21"/>
      <c r="K330" s="21"/>
      <c r="L330" s="21"/>
      <c r="M330" s="21"/>
      <c r="O330" s="21"/>
      <c r="BA330" s="21"/>
      <c r="BC330" s="21"/>
      <c r="IE330" s="13"/>
      <c r="IF330" s="13"/>
      <c r="IG330" s="13"/>
      <c r="IH330" s="13"/>
      <c r="II330" s="13"/>
    </row>
    <row r="331" ht="15"/>
    <row r="332" ht="15"/>
    <row r="336" ht="15"/>
    <row r="337" ht="15"/>
    <row r="338" ht="15"/>
    <row r="339" ht="15"/>
    <row r="340" ht="15"/>
    <row r="341" ht="15"/>
    <row r="342" ht="15"/>
    <row r="343" ht="15"/>
    <row r="344" ht="15"/>
    <row r="345" ht="15"/>
    <row r="347" ht="15"/>
    <row r="348" ht="15"/>
    <row r="349" ht="15"/>
    <row r="350" ht="15"/>
    <row r="351" ht="15"/>
    <row r="352" ht="15"/>
    <row r="354" ht="15"/>
    <row r="355" ht="15"/>
    <row r="356" ht="15"/>
    <row r="357" ht="15"/>
    <row r="358" ht="15"/>
    <row r="360" ht="15"/>
    <row r="361" ht="15"/>
    <row r="362" ht="15"/>
    <row r="363" ht="15"/>
    <row r="364" ht="15"/>
    <row r="365" ht="15"/>
    <row r="366" ht="15"/>
    <row r="367" ht="15"/>
    <row r="369" ht="15"/>
    <row r="370" ht="15"/>
    <row r="371" ht="15"/>
    <row r="372" ht="15"/>
    <row r="373" ht="15"/>
    <row r="374" ht="15"/>
    <row r="375" ht="15"/>
    <row r="376" ht="15"/>
    <row r="377" ht="15"/>
    <row r="380" ht="15"/>
    <row r="381" ht="15"/>
    <row r="382" ht="15"/>
    <row r="383" ht="15"/>
    <row r="384" ht="15"/>
    <row r="385" ht="15"/>
    <row r="386" ht="15"/>
    <row r="387" ht="15"/>
    <row r="388" ht="15"/>
    <row r="389" ht="15"/>
    <row r="390" ht="15"/>
    <row r="392" ht="15"/>
    <row r="393" ht="15"/>
    <row r="394" ht="15"/>
    <row r="395" ht="15"/>
    <row r="396" ht="15"/>
    <row r="409" ht="15"/>
    <row r="410" ht="15"/>
    <row r="411" ht="15"/>
    <row r="412" ht="15"/>
    <row r="413" ht="15"/>
    <row r="414" ht="15"/>
    <row r="415" ht="15"/>
    <row r="416" ht="15"/>
    <row r="417" ht="15"/>
    <row r="418" ht="15"/>
    <row r="420" ht="15"/>
    <row r="421" ht="15"/>
    <row r="422" ht="15"/>
    <row r="423" ht="15"/>
    <row r="424" ht="15"/>
    <row r="426" ht="15"/>
    <row r="427" ht="15"/>
    <row r="428" ht="15"/>
    <row r="429" ht="15"/>
    <row r="430" ht="15"/>
    <row r="431" ht="15"/>
    <row r="433" ht="15"/>
    <row r="434" ht="15"/>
    <row r="435" ht="15"/>
    <row r="436" ht="15"/>
    <row r="437" ht="15"/>
    <row r="438" ht="15"/>
    <row r="439" ht="15"/>
    <row r="440" ht="15"/>
    <row r="441" ht="15"/>
    <row r="442" ht="15"/>
    <row r="443" ht="15"/>
    <row r="454" ht="15"/>
    <row r="455" ht="15"/>
    <row r="456" ht="15"/>
    <row r="457" ht="15"/>
    <row r="458" ht="15"/>
    <row r="459" ht="15"/>
    <row r="460" ht="15"/>
    <row r="461" ht="15"/>
    <row r="462" ht="15"/>
    <row r="463" ht="15"/>
    <row r="465" ht="15"/>
    <row r="466" ht="15"/>
    <row r="467" ht="15"/>
    <row r="468" ht="15"/>
    <row r="469" ht="15"/>
    <row r="470" ht="15"/>
    <row r="471" ht="15"/>
    <row r="472" ht="15"/>
    <row r="473" ht="15"/>
    <row r="474" ht="15"/>
    <row r="475" ht="15"/>
    <row r="479" ht="15"/>
    <row r="480" ht="15"/>
    <row r="481" ht="15"/>
    <row r="482" ht="15"/>
    <row r="483" ht="15"/>
    <row r="484" ht="15"/>
    <row r="485" ht="15"/>
    <row r="486" ht="15"/>
    <row r="487" ht="15"/>
    <row r="488" ht="15"/>
    <row r="492" ht="15"/>
    <row r="493" ht="15"/>
    <row r="494" ht="15"/>
    <row r="495" ht="15"/>
    <row r="496" ht="15"/>
    <row r="497" ht="15"/>
    <row r="498" ht="15"/>
    <row r="499" ht="15"/>
    <row r="500" ht="15"/>
    <row r="501" ht="15"/>
    <row r="503" ht="15"/>
    <row r="504" ht="15"/>
    <row r="505" ht="15"/>
    <row r="506" ht="15"/>
    <row r="507" ht="15"/>
    <row r="508" ht="15"/>
    <row r="510" ht="15"/>
    <row r="511" ht="15"/>
    <row r="512" ht="15"/>
    <row r="513" ht="15"/>
    <row r="514" ht="15"/>
    <row r="515" ht="15"/>
    <row r="516" ht="15"/>
    <row r="520" ht="15"/>
    <row r="521" ht="15"/>
    <row r="522" ht="15"/>
    <row r="523" ht="15"/>
    <row r="524" ht="15"/>
    <row r="525" ht="15"/>
    <row r="526" ht="15"/>
    <row r="527" ht="15"/>
    <row r="528" ht="15"/>
    <row r="529" ht="15"/>
    <row r="530" ht="15"/>
    <row r="534" ht="15"/>
    <row r="535" ht="15"/>
    <row r="536" ht="15"/>
    <row r="537" ht="15"/>
    <row r="538" ht="15"/>
    <row r="539" ht="15"/>
    <row r="540" ht="15"/>
    <row r="541" ht="15"/>
    <row r="542" ht="15"/>
    <row r="543" ht="15"/>
    <row r="551" ht="15"/>
    <row r="552" ht="15"/>
    <row r="553" ht="15"/>
    <row r="554" ht="15"/>
    <row r="555" ht="15"/>
    <row r="556" ht="15"/>
    <row r="557" ht="15"/>
    <row r="558" ht="15"/>
    <row r="559" ht="15"/>
    <row r="560" ht="15"/>
    <row r="561" ht="15"/>
    <row r="563" ht="15"/>
    <row r="564" ht="15"/>
    <row r="565" ht="15"/>
    <row r="566" ht="15"/>
    <row r="567" ht="15"/>
    <row r="568" ht="15"/>
    <row r="569" ht="15"/>
    <row r="577" ht="15"/>
    <row r="578" ht="15"/>
    <row r="579" ht="15"/>
    <row r="580" ht="15"/>
    <row r="581" ht="15"/>
    <row r="582" ht="15"/>
    <row r="583" ht="15"/>
    <row r="584" ht="15"/>
    <row r="585" ht="15"/>
    <row r="586" ht="15"/>
    <row r="587" ht="15"/>
    <row r="596" ht="15"/>
    <row r="597" ht="15"/>
    <row r="598" ht="15"/>
    <row r="599" ht="15"/>
    <row r="600" ht="15"/>
    <row r="601" ht="15"/>
    <row r="602" ht="15"/>
    <row r="603" ht="15"/>
    <row r="604" ht="15"/>
    <row r="605" ht="15"/>
    <row r="607" ht="15"/>
    <row r="608" ht="15"/>
    <row r="609" ht="15"/>
    <row r="610" ht="15"/>
    <row r="612" ht="15"/>
    <row r="613" ht="15"/>
    <row r="614" ht="15"/>
    <row r="615" ht="15"/>
    <row r="616" ht="15"/>
    <row r="618" ht="15"/>
    <row r="619" ht="15"/>
    <row r="620" ht="15"/>
    <row r="621" ht="15"/>
    <row r="622" ht="15"/>
    <row r="624" ht="15"/>
    <row r="625" ht="15"/>
    <row r="626" ht="15"/>
    <row r="627" ht="15"/>
    <row r="628" ht="15"/>
    <row r="630" ht="15"/>
    <row r="631" ht="15"/>
    <row r="632" ht="15"/>
    <row r="633" ht="15"/>
    <row r="634" ht="15"/>
    <row r="636" ht="15"/>
    <row r="637" ht="15"/>
    <row r="638" ht="15"/>
    <row r="639" ht="15"/>
    <row r="640" ht="15"/>
    <row r="642" ht="15"/>
    <row r="643" ht="15"/>
    <row r="644" ht="15"/>
    <row r="645" ht="15"/>
    <row r="646" ht="15"/>
    <row r="648" ht="15"/>
    <row r="649" ht="15"/>
    <row r="650" ht="15"/>
    <row r="651" ht="15"/>
    <row r="652" ht="15"/>
    <row r="654" ht="15"/>
    <row r="655" ht="15"/>
    <row r="656" ht="15"/>
    <row r="657" ht="15"/>
    <row r="658" ht="15"/>
    <row r="660" ht="15"/>
    <row r="661" ht="15"/>
    <row r="662" ht="15"/>
    <row r="663" ht="15"/>
    <row r="664" ht="15"/>
    <row r="666" ht="15"/>
    <row r="667" ht="15"/>
    <row r="668" ht="15"/>
    <row r="669" ht="15"/>
    <row r="670" ht="15"/>
    <row r="672" ht="15"/>
    <row r="673" ht="15"/>
    <row r="674" ht="15"/>
    <row r="675" ht="15"/>
    <row r="676" ht="15"/>
    <row r="678" ht="15"/>
    <row r="679" ht="15"/>
    <row r="680" ht="15"/>
    <row r="681" ht="15"/>
    <row r="682" ht="15"/>
    <row r="684" ht="15"/>
    <row r="685" ht="15"/>
    <row r="686" ht="15"/>
    <row r="687" ht="15"/>
    <row r="688" ht="15"/>
    <row r="690" ht="15"/>
    <row r="691" ht="15"/>
    <row r="692" ht="15"/>
    <row r="693" ht="15"/>
    <row r="694" ht="15"/>
    <row r="696" ht="15"/>
    <row r="697" ht="15"/>
    <row r="698" ht="15"/>
    <row r="699" ht="15"/>
    <row r="700" ht="15"/>
    <row r="702" ht="15"/>
    <row r="703" ht="15"/>
    <row r="704" ht="15"/>
    <row r="705" ht="15"/>
    <row r="706" ht="15"/>
    <row r="707" ht="15"/>
    <row r="709" ht="15"/>
    <row r="710" ht="15"/>
    <row r="711" ht="15"/>
    <row r="712" ht="15"/>
    <row r="713" ht="15"/>
    <row r="715" ht="15"/>
    <row r="716" ht="15"/>
    <row r="717" ht="15"/>
    <row r="718" ht="15"/>
    <row r="719" ht="15"/>
    <row r="721" ht="15"/>
    <row r="722" ht="15"/>
    <row r="723" ht="15"/>
    <row r="724" ht="15"/>
    <row r="725" ht="15"/>
    <row r="727" ht="15"/>
    <row r="728" ht="15"/>
    <row r="729" ht="15"/>
    <row r="730" ht="15"/>
    <row r="731" ht="15"/>
    <row r="733" ht="15"/>
    <row r="734" ht="15"/>
    <row r="735" ht="15"/>
    <row r="736" ht="15"/>
    <row r="737" ht="15"/>
    <row r="739" ht="15"/>
    <row r="740" ht="15"/>
    <row r="741" ht="15"/>
    <row r="742" ht="15"/>
    <row r="743" ht="15"/>
    <row r="745" ht="15"/>
    <row r="746" ht="15"/>
    <row r="747" ht="15"/>
    <row r="748" ht="15"/>
    <row r="749" ht="15"/>
    <row r="751" ht="15"/>
    <row r="752" ht="15"/>
    <row r="753" ht="15"/>
    <row r="754" ht="15"/>
    <row r="755" ht="15"/>
    <row r="757" ht="15"/>
    <row r="758" ht="15"/>
    <row r="759" ht="15"/>
    <row r="760" ht="15"/>
    <row r="761" ht="15"/>
    <row r="763" ht="15"/>
    <row r="764" ht="15"/>
    <row r="765" ht="15"/>
    <row r="766" ht="15"/>
    <row r="767" ht="15"/>
    <row r="769" ht="15"/>
    <row r="770" ht="15"/>
    <row r="771" ht="15"/>
    <row r="772" ht="15"/>
    <row r="773" ht="15"/>
    <row r="775" ht="15"/>
    <row r="776" ht="15"/>
    <row r="777" ht="15"/>
    <row r="778" ht="15"/>
    <row r="779" ht="15"/>
    <row r="781" ht="15"/>
    <row r="782" ht="15"/>
    <row r="783" ht="15"/>
    <row r="784" ht="15"/>
    <row r="785" ht="15"/>
    <row r="787" ht="15"/>
    <row r="788" ht="15"/>
    <row r="789" ht="15"/>
    <row r="790" ht="15"/>
    <row r="791" ht="15"/>
    <row r="793" ht="15"/>
    <row r="794" ht="15"/>
    <row r="795" ht="15"/>
    <row r="796" ht="15"/>
    <row r="797" ht="15"/>
    <row r="799" ht="15"/>
    <row r="800" ht="15"/>
    <row r="801" ht="15"/>
    <row r="802" ht="15"/>
    <row r="803" ht="15"/>
    <row r="805" ht="15"/>
    <row r="806" ht="15"/>
    <row r="807" ht="15"/>
    <row r="808" ht="15"/>
    <row r="809" ht="15"/>
    <row r="811" ht="15"/>
    <row r="812" ht="15"/>
    <row r="813" ht="15"/>
    <row r="814" ht="15"/>
    <row r="815" ht="15"/>
    <row r="817" ht="15"/>
    <row r="818" ht="15"/>
    <row r="819" ht="15"/>
    <row r="820" ht="15"/>
    <row r="821" ht="15"/>
    <row r="823" ht="15"/>
    <row r="824" ht="15"/>
    <row r="825" ht="15"/>
    <row r="826" ht="15"/>
    <row r="827" ht="15"/>
    <row r="828" ht="15"/>
    <row r="830" ht="15"/>
    <row r="831" ht="15"/>
    <row r="832" ht="15"/>
    <row r="833" ht="15"/>
    <row r="834" ht="15"/>
    <row r="836" ht="15"/>
    <row r="837" ht="15"/>
    <row r="838" ht="15"/>
    <row r="839" ht="15"/>
    <row r="840" ht="15"/>
    <row r="842" ht="15"/>
    <row r="843" ht="15"/>
    <row r="844" ht="15"/>
    <row r="845" ht="15"/>
    <row r="846" ht="15"/>
    <row r="848" ht="15"/>
    <row r="849" ht="15"/>
    <row r="850" ht="15"/>
    <row r="851" ht="15"/>
    <row r="852" ht="15"/>
    <row r="854" ht="15"/>
    <row r="855" ht="15"/>
    <row r="856" ht="15"/>
    <row r="857" ht="15"/>
    <row r="858" ht="15"/>
    <row r="860" ht="15"/>
    <row r="861" ht="15"/>
    <row r="862" ht="15"/>
    <row r="863" ht="15"/>
    <row r="864" ht="15"/>
    <row r="866" ht="15"/>
    <row r="867" ht="15"/>
    <row r="868" ht="15"/>
    <row r="869" ht="15"/>
    <row r="870" ht="15"/>
    <row r="872" ht="15"/>
    <row r="873" ht="15"/>
    <row r="874" ht="15"/>
    <row r="875" ht="15"/>
    <row r="876" ht="15"/>
    <row r="878" ht="15"/>
    <row r="879" ht="15"/>
    <row r="880" ht="15"/>
    <row r="881" ht="15"/>
    <row r="882" ht="15"/>
    <row r="884" ht="15"/>
    <row r="885" ht="15"/>
    <row r="886" ht="15"/>
    <row r="887" ht="15"/>
    <row r="888" ht="15"/>
    <row r="890" ht="15"/>
    <row r="891" ht="15"/>
    <row r="892" ht="15"/>
    <row r="893" ht="15"/>
    <row r="894" ht="15"/>
    <row r="896" ht="15"/>
    <row r="897" ht="15"/>
    <row r="898" ht="15"/>
    <row r="899" ht="15"/>
    <row r="900" ht="15"/>
    <row r="902" ht="15"/>
    <row r="903" ht="15"/>
    <row r="904" ht="15"/>
    <row r="905" ht="15"/>
    <row r="906" ht="15"/>
    <row r="908" ht="15"/>
    <row r="909" ht="15"/>
    <row r="910" ht="15"/>
    <row r="911" ht="15"/>
    <row r="912" ht="15"/>
    <row r="914" ht="15"/>
    <row r="915" ht="15"/>
    <row r="916" ht="15"/>
    <row r="917" ht="15"/>
    <row r="918" ht="15"/>
    <row r="920" ht="15"/>
    <row r="921" ht="15"/>
    <row r="922" ht="15"/>
    <row r="923" ht="15"/>
    <row r="924" ht="15"/>
    <row r="926" ht="15"/>
    <row r="927" ht="15"/>
    <row r="928" ht="15"/>
    <row r="929" ht="15"/>
    <row r="930" ht="15"/>
    <row r="932" ht="15"/>
    <row r="933" ht="15"/>
    <row r="934" ht="15"/>
    <row r="935" ht="15"/>
    <row r="936" ht="15"/>
    <row r="938" ht="15"/>
    <row r="939" ht="15"/>
    <row r="940" ht="15"/>
    <row r="941" ht="15"/>
    <row r="942" ht="15"/>
    <row r="944" ht="15"/>
    <row r="945" ht="15"/>
    <row r="946" ht="15"/>
    <row r="947" ht="15"/>
    <row r="948" ht="15"/>
    <row r="949" ht="15"/>
    <row r="951" ht="15"/>
    <row r="952" ht="15"/>
    <row r="953" ht="15"/>
    <row r="954" ht="15"/>
    <row r="955" ht="15"/>
    <row r="957" ht="15"/>
    <row r="958" ht="15"/>
    <row r="959" ht="15"/>
    <row r="960" ht="15"/>
    <row r="961" ht="15"/>
    <row r="963" ht="15"/>
    <row r="964" ht="15"/>
    <row r="965" ht="15"/>
    <row r="966" ht="15"/>
    <row r="967" ht="15"/>
    <row r="969" ht="15"/>
    <row r="970" ht="15"/>
    <row r="971" ht="15"/>
    <row r="972" ht="15"/>
    <row r="973" ht="15"/>
    <row r="975" ht="15"/>
    <row r="976" ht="15"/>
    <row r="977" ht="15"/>
    <row r="978" ht="15"/>
    <row r="979" ht="15"/>
    <row r="981" ht="15"/>
    <row r="982" ht="15"/>
    <row r="983" ht="15"/>
    <row r="984" ht="15"/>
    <row r="985" ht="15"/>
    <row r="987" ht="15"/>
    <row r="988" ht="15"/>
    <row r="989" ht="15"/>
    <row r="990" ht="15"/>
    <row r="991" ht="15"/>
    <row r="993" ht="15"/>
    <row r="994" ht="15"/>
    <row r="995" ht="15"/>
    <row r="996" ht="15"/>
    <row r="997" ht="15"/>
    <row r="999" ht="15"/>
    <row r="1000" ht="15"/>
    <row r="1001" ht="15"/>
    <row r="1002" ht="15"/>
    <row r="1003" ht="15"/>
  </sheetData>
  <sheetProtection password="DA7E" sheet="1" selectLockedCells="1"/>
  <mergeCells count="8">
    <mergeCell ref="A9:BC9"/>
    <mergeCell ref="C329:BC32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8">
      <formula1>IF(E328="Select",-1,IF(E328="At Par",0,0))</formula1>
      <formula2>IF(E328="Select",-1,IF(E328="At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8">
      <formula1>0</formula1>
      <formula2>IF(E328&lt;&gt;"Select",99.9,0)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8">
      <formula1>0</formula1>
      <formula2>99.9</formula2>
    </dataValidation>
    <dataValidation type="list" allowBlank="1" showInputMessage="1" showErrorMessage="1" sqref="E328">
      <formula1>"Select, Excess (+), Less (-)"</formula1>
    </dataValidation>
    <dataValidation type="decimal" allowBlank="1" showInputMessage="1" showErrorMessage="1" promptTitle="Rate Entry" prompt="Please enter VAT charges in Rupees for this item. " errorTitle="Invaid Entry" error="Only Numeric Values are allowed. " sqref="M14:M138 M140:M146 M148:M222 M224:M326">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147 D147 F139 D139 F223 D223">
      <formula1>0</formula1>
      <formula2>999999999999999</formula2>
    </dataValidation>
    <dataValidation allowBlank="1" showInputMessage="1" showErrorMessage="1" promptTitle="Units" prompt="Please enter Units in text" sqref="E13 E147 E139 E223"/>
    <dataValidation type="list" allowBlank="1" showInputMessage="1" showErrorMessage="1" sqref="L317 L318 L319 L320 L321 L322 L323 L324 L32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formula1>"INR"</formula1>
    </dataValidation>
    <dataValidation type="list" allowBlank="1" showInputMessage="1" showErrorMessage="1" sqref="L304 L305 L306 L307 L308 L309 L310 L311 L312 L313 L314 L315 L316 L32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3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6">
      <formula1>0</formula1>
      <formula2>999999999999999</formula2>
    </dataValidation>
    <dataValidation allowBlank="1" showInputMessage="1" showErrorMessage="1" promptTitle="Itemcode/Make" prompt="Please enter text" sqref="C13:C326"/>
    <dataValidation type="decimal" allowBlank="1" showInputMessage="1" showErrorMessage="1" errorTitle="Invalid Entry" error="Only Numeric Values are allowed. " sqref="A13:A326">
      <formula1>0</formula1>
      <formula2>999999999999999</formula2>
    </dataValidation>
    <dataValidation type="list" showInputMessage="1" showErrorMessage="1" sqref="I13:I326">
      <formula1>"Excess(+), Less(-)"</formula1>
    </dataValidation>
    <dataValidation allowBlank="1" showInputMessage="1" showErrorMessage="1" promptTitle="Addition / Deduction" prompt="Please Choose the correct One" sqref="J13:J326"/>
    <dataValidation type="list" allowBlank="1" showInputMessage="1" showErrorMessage="1" sqref="C2">
      <formula1>"Normal, SingleWindow, Alternate"</formula1>
    </dataValidation>
    <dataValidation type="list" allowBlank="1" showInputMessage="1" showErrorMessage="1" sqref="K13:K326">
      <formula1>"Partial Conversion, Full Conversion"</formula1>
    </dataValidation>
  </dataValidations>
  <printOptions/>
  <pageMargins left="0.46" right="0.15" top="0.26" bottom="0.5" header="0.14" footer="0.3"/>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7" t="s">
        <v>3</v>
      </c>
      <c r="F6" s="107"/>
      <c r="G6" s="107"/>
      <c r="H6" s="107"/>
      <c r="I6" s="107"/>
      <c r="J6" s="107"/>
      <c r="K6" s="107"/>
    </row>
    <row r="7" spans="5:11" ht="15">
      <c r="E7" s="107"/>
      <c r="F7" s="107"/>
      <c r="G7" s="107"/>
      <c r="H7" s="107"/>
      <c r="I7" s="107"/>
      <c r="J7" s="107"/>
      <c r="K7" s="107"/>
    </row>
    <row r="8" spans="5:11" ht="15">
      <c r="E8" s="107"/>
      <c r="F8" s="107"/>
      <c r="G8" s="107"/>
      <c r="H8" s="107"/>
      <c r="I8" s="107"/>
      <c r="J8" s="107"/>
      <c r="K8" s="107"/>
    </row>
    <row r="9" spans="5:11" ht="15">
      <c r="E9" s="107"/>
      <c r="F9" s="107"/>
      <c r="G9" s="107"/>
      <c r="H9" s="107"/>
      <c r="I9" s="107"/>
      <c r="J9" s="107"/>
      <c r="K9" s="107"/>
    </row>
    <row r="10" spans="5:11" ht="15">
      <c r="E10" s="107"/>
      <c r="F10" s="107"/>
      <c r="G10" s="107"/>
      <c r="H10" s="107"/>
      <c r="I10" s="107"/>
      <c r="J10" s="107"/>
      <c r="K10" s="107"/>
    </row>
    <row r="11" spans="5:11" ht="15">
      <c r="E11" s="107"/>
      <c r="F11" s="107"/>
      <c r="G11" s="107"/>
      <c r="H11" s="107"/>
      <c r="I11" s="107"/>
      <c r="J11" s="107"/>
      <c r="K11" s="107"/>
    </row>
    <row r="12" spans="5:11" ht="15">
      <c r="E12" s="107"/>
      <c r="F12" s="107"/>
      <c r="G12" s="107"/>
      <c r="H12" s="107"/>
      <c r="I12" s="107"/>
      <c r="J12" s="107"/>
      <c r="K12" s="107"/>
    </row>
    <row r="13" spans="5:11" ht="15">
      <c r="E13" s="107"/>
      <c r="F13" s="107"/>
      <c r="G13" s="107"/>
      <c r="H13" s="107"/>
      <c r="I13" s="107"/>
      <c r="J13" s="107"/>
      <c r="K13" s="107"/>
    </row>
    <row r="14" spans="5:11" ht="1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2018-02-10T07:10:03Z</cp:lastPrinted>
  <dcterms:created xsi:type="dcterms:W3CDTF">2009-01-30T06:42:42Z</dcterms:created>
  <dcterms:modified xsi:type="dcterms:W3CDTF">2018-03-06T05:54:58Z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aLzzaCNvR2qqtwW+f6PJAsP6axc=</vt:lpwstr>
  </property>
</Properties>
</file>